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7545"/>
  </bookViews>
  <sheets>
    <sheet name="Дуляпино" sheetId="2" r:id="rId1"/>
  </sheets>
  <definedNames>
    <definedName name="_xlnm.Print_Titles" localSheetId="0">Дуляпино!$7:$8</definedName>
  </definedNames>
  <calcPr calcId="179021"/>
</workbook>
</file>

<file path=xl/calcChain.xml><?xml version="1.0" encoding="utf-8"?>
<calcChain xmlns="http://schemas.openxmlformats.org/spreadsheetml/2006/main">
  <c r="AM45" i="2"/>
  <c r="AL43"/>
  <c r="AL45"/>
  <c r="AK43"/>
  <c r="AK44"/>
  <c r="AK45"/>
  <c r="AD45"/>
  <c r="AJ44"/>
  <c r="AI44"/>
  <c r="Q44"/>
  <c r="R44"/>
  <c r="S44"/>
  <c r="T44"/>
  <c r="U44"/>
  <c r="V44"/>
  <c r="W44"/>
  <c r="X44"/>
  <c r="Y44"/>
  <c r="Z44"/>
  <c r="AA44"/>
  <c r="AB44"/>
  <c r="P44"/>
  <c r="AL44" l="1"/>
  <c r="AM44"/>
  <c r="AM43"/>
  <c r="AD43"/>
  <c r="AD44"/>
  <c r="AJ39"/>
  <c r="AI39"/>
  <c r="Q39"/>
  <c r="R39"/>
  <c r="S39"/>
  <c r="T39"/>
  <c r="U39"/>
  <c r="V39"/>
  <c r="W39"/>
  <c r="X39"/>
  <c r="Y39"/>
  <c r="Z39"/>
  <c r="AA39"/>
  <c r="AB39"/>
  <c r="AN44" s="1"/>
  <c r="P39"/>
  <c r="AJ26" l="1"/>
  <c r="AI26"/>
  <c r="Q26"/>
  <c r="R26"/>
  <c r="S26"/>
  <c r="T26"/>
  <c r="U26"/>
  <c r="V26"/>
  <c r="W26"/>
  <c r="X26"/>
  <c r="Y26"/>
  <c r="Z26"/>
  <c r="AA26"/>
  <c r="AB26"/>
  <c r="P26"/>
  <c r="AJ14"/>
  <c r="AI14"/>
  <c r="Q14"/>
  <c r="R14"/>
  <c r="S14"/>
  <c r="T14"/>
  <c r="U14"/>
  <c r="V14"/>
  <c r="W14"/>
  <c r="X14"/>
  <c r="Y14"/>
  <c r="Z14"/>
  <c r="AA14"/>
  <c r="AB14"/>
  <c r="P14"/>
  <c r="AD11"/>
  <c r="AD15"/>
  <c r="AD16"/>
  <c r="AD17"/>
  <c r="AD18"/>
  <c r="AD19"/>
  <c r="AD21"/>
  <c r="AD22"/>
  <c r="AD23"/>
  <c r="AD24"/>
  <c r="AD25"/>
  <c r="AD27"/>
  <c r="AD28"/>
  <c r="AD29"/>
  <c r="AD30"/>
  <c r="AD31"/>
  <c r="AD32"/>
  <c r="AD33"/>
  <c r="AD34"/>
  <c r="AD35"/>
  <c r="AD36"/>
  <c r="AD37"/>
  <c r="AD38"/>
  <c r="AD40"/>
  <c r="AD41"/>
  <c r="AD42"/>
  <c r="AM20"/>
  <c r="P13" l="1"/>
  <c r="P12" s="1"/>
  <c r="P10" s="1"/>
  <c r="AD14"/>
  <c r="AJ13"/>
  <c r="AJ12" s="1"/>
  <c r="AJ10" s="1"/>
  <c r="AD26"/>
  <c r="AK11"/>
  <c r="AK14"/>
  <c r="AK15"/>
  <c r="AK16"/>
  <c r="AK17"/>
  <c r="AK18"/>
  <c r="AK19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40"/>
  <c r="AK41"/>
  <c r="AK42"/>
  <c r="AC47"/>
  <c r="AE47"/>
  <c r="AF47"/>
  <c r="AG47"/>
  <c r="AH47"/>
  <c r="AN40"/>
  <c r="AN16"/>
  <c r="AN17"/>
  <c r="AN18"/>
  <c r="AN19"/>
  <c r="AM11"/>
  <c r="AM15"/>
  <c r="AM16"/>
  <c r="AM17"/>
  <c r="AM18"/>
  <c r="AM19"/>
  <c r="AM21"/>
  <c r="AM22"/>
  <c r="AM23"/>
  <c r="AM24"/>
  <c r="AM25"/>
  <c r="AM27"/>
  <c r="AM28"/>
  <c r="AM29"/>
  <c r="AM30"/>
  <c r="AM31"/>
  <c r="AM32"/>
  <c r="AM33"/>
  <c r="AM34"/>
  <c r="AM35"/>
  <c r="AM36"/>
  <c r="AM37"/>
  <c r="AM38"/>
  <c r="AM40"/>
  <c r="AM41"/>
  <c r="AM42"/>
  <c r="AL15"/>
  <c r="AL16"/>
  <c r="AL17"/>
  <c r="AL18"/>
  <c r="AL19"/>
  <c r="AL21"/>
  <c r="AL22"/>
  <c r="AL23"/>
  <c r="AL24"/>
  <c r="AL25"/>
  <c r="AL27"/>
  <c r="AL28"/>
  <c r="AL29"/>
  <c r="AL30"/>
  <c r="AL31"/>
  <c r="AL32"/>
  <c r="AL33"/>
  <c r="AL34"/>
  <c r="AL35"/>
  <c r="AL36"/>
  <c r="AL37"/>
  <c r="AL38"/>
  <c r="AL40"/>
  <c r="AL41"/>
  <c r="AL42"/>
  <c r="AL11"/>
  <c r="Q13"/>
  <c r="R13"/>
  <c r="S13"/>
  <c r="T13"/>
  <c r="U13"/>
  <c r="V13"/>
  <c r="W13"/>
  <c r="X13"/>
  <c r="Y13"/>
  <c r="Z13"/>
  <c r="AA13"/>
  <c r="AB13"/>
  <c r="AC13"/>
  <c r="AC46" s="1"/>
  <c r="AE13"/>
  <c r="AE46" s="1"/>
  <c r="AF13"/>
  <c r="AF46" s="1"/>
  <c r="AG13"/>
  <c r="AG46" s="1"/>
  <c r="AH13"/>
  <c r="AH46" s="1"/>
  <c r="AM26"/>
  <c r="AM14"/>
  <c r="AK10" l="1"/>
  <c r="AK12"/>
  <c r="P46"/>
  <c r="AA12"/>
  <c r="AA10" s="1"/>
  <c r="Y12"/>
  <c r="Y10" s="1"/>
  <c r="W12"/>
  <c r="W10" s="1"/>
  <c r="U12"/>
  <c r="U10" s="1"/>
  <c r="S12"/>
  <c r="S10" s="1"/>
  <c r="Q12"/>
  <c r="Q10" s="1"/>
  <c r="AN31"/>
  <c r="AB12"/>
  <c r="Z12"/>
  <c r="Z10" s="1"/>
  <c r="X12"/>
  <c r="X10" s="1"/>
  <c r="V12"/>
  <c r="V10" s="1"/>
  <c r="T12"/>
  <c r="T10" s="1"/>
  <c r="R12"/>
  <c r="R10" s="1"/>
  <c r="P47"/>
  <c r="AD39"/>
  <c r="AD13"/>
  <c r="AK13"/>
  <c r="AK39"/>
  <c r="AL14"/>
  <c r="AL26"/>
  <c r="AN14"/>
  <c r="AN15"/>
  <c r="AN27"/>
  <c r="AN35"/>
  <c r="AN42"/>
  <c r="AN39" s="1"/>
  <c r="AN21"/>
  <c r="AN26"/>
  <c r="AI13"/>
  <c r="AI12" s="1"/>
  <c r="AI10" s="1"/>
  <c r="AA47" l="1"/>
  <c r="X47"/>
  <c r="S47"/>
  <c r="W47"/>
  <c r="T47"/>
  <c r="AB10"/>
  <c r="AD10" s="1"/>
  <c r="AD12"/>
  <c r="AB47"/>
  <c r="AB46"/>
  <c r="Q47"/>
  <c r="U47"/>
  <c r="Y47"/>
  <c r="R47"/>
  <c r="V47"/>
  <c r="Z47"/>
  <c r="R46"/>
  <c r="T46"/>
  <c r="V46"/>
  <c r="X46"/>
  <c r="Z46"/>
  <c r="Q46"/>
  <c r="S46"/>
  <c r="U46"/>
  <c r="W46"/>
  <c r="Y46"/>
  <c r="AA46"/>
  <c r="AN13"/>
  <c r="AM13"/>
  <c r="AI47"/>
  <c r="AM39"/>
  <c r="AL39"/>
  <c r="AL13"/>
  <c r="AI46" l="1"/>
  <c r="AM12"/>
  <c r="AL12"/>
  <c r="AL10" l="1"/>
  <c r="AM10"/>
</calcChain>
</file>

<file path=xl/sharedStrings.xml><?xml version="1.0" encoding="utf-8"?>
<sst xmlns="http://schemas.openxmlformats.org/spreadsheetml/2006/main" count="104" uniqueCount="76">
  <si>
    <t>Бюджет Дуляпинского сельского поселения</t>
  </si>
  <si>
    <t/>
  </si>
  <si>
    <t>Наименование показателя</t>
  </si>
  <si>
    <t>Документ</t>
  </si>
  <si>
    <t>Плательщик</t>
  </si>
  <si>
    <t>Исполнение с начала года</t>
  </si>
  <si>
    <t>Расхождение за отчетный период</t>
  </si>
  <si>
    <t>Расхождение кассового плана</t>
  </si>
  <si>
    <t>00010000000000000000</t>
  </si>
  <si>
    <t>00010100000000000000</t>
  </si>
  <si>
    <t xml:space="preserve">        НАЛОГИ НА ПРИБЫЛЬ, ДОХОДЫ</t>
  </si>
  <si>
    <t>00010102010010000110</t>
  </si>
  <si>
    <t xml:space="preserve">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</si>
  <si>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18210102010010000110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</si>
  <si>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(1) и 228 Налогового кодекса Российской Федерации</t>
  </si>
  <si>
    <t>18210102010011000110</t>
  </si>
  <si>
    <t>18210102010012100110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</si>
  <si>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</si>
  <si>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18210102010013000110</t>
  </si>
  <si>
    <t>00010102030010000110</t>
  </si>
  <si>
    <t xml:space="preserve">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</si>
  <si>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18210102030010000110</t>
  </si>
  <si>
    <t xml:space="preserve">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</si>
  <si>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18210102030011000110</t>
  </si>
  <si>
    <t>18210102030012100110</t>
  </si>
  <si>
    <t>18210102030013000110</t>
  </si>
  <si>
    <t>00010600000000000000</t>
  </si>
  <si>
    <t xml:space="preserve">        НАЛОГИ НА ИМУЩЕСТВО</t>
  </si>
  <si>
    <t>00010601030100000110</t>
  </si>
  <si>
    <t xml:space="preserve">        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</si>
  <si>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18210601030100000110</t>
  </si>
  <si>
    <t xml:space="preserve">            Налог на имущество физических лиц, взимаемый по ставкам, применяемым к объектам налогообложения, расположенным в границах поселений</t>
  </si>
  <si>
    <t>18210601030101000110</t>
  </si>
  <si>
    <t>18210601030102100110</t>
  </si>
  <si>
    <t>00010606033100000110</t>
  </si>
  <si>
    <t xml:space="preserve">          Земельный налог с организаций, обладающих земельным участком, расположенным в границах сельских поселений</t>
  </si>
  <si>
    <t>18210606033100000110</t>
  </si>
  <si>
    <t xml:space="preserve">            Земельный налог с организаций, обладающих земельным участко, расположенным в границах сельских поселений</t>
  </si>
  <si>
    <t>18210606033101000110</t>
  </si>
  <si>
    <t>18210606033102100110</t>
  </si>
  <si>
    <t>00010606043100000110</t>
  </si>
  <si>
    <t xml:space="preserve">          Земельный налог с физических лиц, обладающих земельным участком, расположенным в границах сельских поселений</t>
  </si>
  <si>
    <t>18210606043100000110</t>
  </si>
  <si>
    <t xml:space="preserve">            Земельный налог с физических лиц, обладающих земельным участком, расположенным в границах сельских поселений</t>
  </si>
  <si>
    <t>18210606043101000110</t>
  </si>
  <si>
    <t>18210606043102100110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</si>
  <si>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</si>
  <si>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</si>
  <si>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01311109045100000120</t>
  </si>
  <si>
    <t xml:space="preserve">          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</si>
  <si>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00011300000000000000</t>
  </si>
  <si>
    <t xml:space="preserve">        ДОХОДЫ ОТ ОКАЗАНИЯ ПЛАТНЫХ УСЛУГ И КОМПЕНСАЦИИ ЗАТРАТ ГОСУДАРСТВА</t>
  </si>
  <si>
    <t>01311302065100000130</t>
  </si>
  <si>
    <t xml:space="preserve">            Доходы, поступающие в порядке возмещения расходов, понесенных в связи с эксплуатацией имущества сельских поселений</t>
  </si>
  <si>
    <t xml:space="preserve">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</si>
  <si>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ДОХОДЫ БЮДЖЕТА ИТОГО</t>
  </si>
  <si>
    <t>БЕЗВОЗМЕЗДНЫЕ ПОСТУПЛЕНИЯ</t>
  </si>
  <si>
    <t>Доля налоговых доходов в общем объеме налоговых и неналоговых доходов</t>
  </si>
  <si>
    <t>Доля неналоговых доходов в общем объеме налоговых и неналоговых доходов</t>
  </si>
  <si>
    <t>НАЛОГОВЫЕ ДОХОДЫ</t>
  </si>
  <si>
    <t>НАЛОГОВЫЕ И НЕНАЛОГОВЫЕ ДОХОДЫ</t>
  </si>
  <si>
    <t>Фактически сложилось в % (гр.3/ гр.5)</t>
  </si>
  <si>
    <t>НЕНАЛОГОВЫЕ ДОХОДЫ</t>
  </si>
  <si>
    <t>Фактически сложилось в тыс. руб. (гр.3 - гр.5)</t>
  </si>
  <si>
    <t>% исполнения (гр.3/гр.2)</t>
  </si>
  <si>
    <t xml:space="preserve"> руб.</t>
  </si>
  <si>
    <t>ПРОЧИЕ НЕНАЛОГОВЫЕ ДОХОДЫ</t>
  </si>
  <si>
    <t>Уточненный план на 2024 год</t>
  </si>
  <si>
    <t>исполнено за 2023 год</t>
  </si>
  <si>
    <t>Справочно: утверждено на 2024 год к исполнено на 2023 год</t>
  </si>
  <si>
    <t>рост (снижение) 2024 год к 2023 году</t>
  </si>
  <si>
    <t xml:space="preserve">          Инициативные платежи, зачисляемые в бюджеты городских поселений</t>
  </si>
  <si>
    <t>Анализ исполнения по доходам на 01.10.2024 в сравнении с исполнением на 01.10.2023 года</t>
  </si>
  <si>
    <t>Исполнено по состоянию на 01.10.2024</t>
  </si>
  <si>
    <t>исполнено по состоянию на 01.10.2023</t>
  </si>
  <si>
    <t>Структура налоговых (неналоговых) доходов на 01.10.2024</t>
  </si>
</sst>
</file>

<file path=xl/styles.xml><?xml version="1.0" encoding="utf-8"?>
<styleSheet xmlns="http://schemas.openxmlformats.org/spreadsheetml/2006/main"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b/>
      <sz val="11"/>
      <name val="Calibri"/>
      <family val="2"/>
      <scheme val="minor"/>
    </font>
    <font>
      <sz val="10"/>
      <name val="Arial Cyr"/>
      <charset val="204"/>
    </font>
    <font>
      <i/>
      <sz val="10"/>
      <name val="Arial Cyr"/>
      <charset val="204"/>
    </font>
    <font>
      <i/>
      <sz val="10"/>
      <color rgb="FF000000"/>
      <name val="Arial Cyr"/>
    </font>
    <font>
      <i/>
      <sz val="11"/>
      <name val="Calibri"/>
      <family val="2"/>
      <scheme val="minor"/>
    </font>
    <font>
      <b/>
      <sz val="10"/>
      <name val="Arial Cyr"/>
      <charset val="204"/>
    </font>
    <font>
      <i/>
      <sz val="10"/>
      <color rgb="FF000000"/>
      <name val="Arial Cyr"/>
      <charset val="204"/>
    </font>
    <font>
      <sz val="11"/>
      <color rgb="FF000000"/>
      <name val="Arial Cyr"/>
    </font>
  </fonts>
  <fills count="13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208">
    <xf numFmtId="0" fontId="0" fillId="0" borderId="0" xfId="0"/>
    <xf numFmtId="0" fontId="0" fillId="0" borderId="0" xfId="0" applyProtection="1">
      <protection locked="0"/>
    </xf>
    <xf numFmtId="1" fontId="1" fillId="0" borderId="2" xfId="14" applyNumberFormat="1" applyProtection="1">
      <alignment horizontal="center" vertical="top" shrinkToFit="1"/>
    </xf>
    <xf numFmtId="0" fontId="1" fillId="0" borderId="2" xfId="15" applyNumberFormat="1" applyProtection="1">
      <alignment horizontal="left" vertical="top" wrapText="1"/>
    </xf>
    <xf numFmtId="0" fontId="1" fillId="0" borderId="2" xfId="16" applyNumberFormat="1" applyProtection="1">
      <alignment horizontal="center" vertical="top" wrapText="1"/>
    </xf>
    <xf numFmtId="4" fontId="3" fillId="2" borderId="2" xfId="17" applyNumberFormat="1" applyProtection="1">
      <alignment horizontal="right" vertical="top" shrinkToFit="1"/>
    </xf>
    <xf numFmtId="0" fontId="5" fillId="0" borderId="2" xfId="15" applyNumberFormat="1" applyFont="1" applyProtection="1">
      <alignment horizontal="left" vertical="top" wrapText="1"/>
    </xf>
    <xf numFmtId="0" fontId="7" fillId="0" borderId="0" xfId="0" applyFont="1" applyProtection="1">
      <protection locked="0"/>
    </xf>
    <xf numFmtId="0" fontId="10" fillId="0" borderId="7" xfId="2" applyNumberFormat="1" applyFont="1" applyBorder="1" applyAlignment="1" applyProtection="1">
      <alignment wrapText="1"/>
    </xf>
    <xf numFmtId="0" fontId="1" fillId="0" borderId="2" xfId="6">
      <alignment horizontal="center" vertical="center" wrapText="1"/>
    </xf>
    <xf numFmtId="0" fontId="1" fillId="7" borderId="2" xfId="15" applyNumberFormat="1" applyFill="1" applyProtection="1">
      <alignment horizontal="left" vertical="top" wrapText="1"/>
    </xf>
    <xf numFmtId="1" fontId="1" fillId="7" borderId="2" xfId="14" applyNumberFormat="1" applyFill="1" applyProtection="1">
      <alignment horizontal="center" vertical="top" shrinkToFit="1"/>
    </xf>
    <xf numFmtId="0" fontId="1" fillId="7" borderId="2" xfId="16" applyNumberFormat="1" applyFill="1" applyProtection="1">
      <alignment horizontal="center" vertical="top" wrapText="1"/>
    </xf>
    <xf numFmtId="4" fontId="3" fillId="7" borderId="2" xfId="17" applyNumberFormat="1" applyFill="1" applyProtection="1">
      <alignment horizontal="right" vertical="top" shrinkToFit="1"/>
    </xf>
    <xf numFmtId="0" fontId="1" fillId="0" borderId="5" xfId="15" applyNumberFormat="1" applyBorder="1" applyProtection="1">
      <alignment horizontal="left" vertical="top" wrapText="1"/>
    </xf>
    <xf numFmtId="1" fontId="1" fillId="0" borderId="5" xfId="14" applyNumberFormat="1" applyBorder="1" applyProtection="1">
      <alignment horizontal="center" vertical="top" shrinkToFit="1"/>
    </xf>
    <xf numFmtId="0" fontId="1" fillId="0" borderId="5" xfId="16" applyNumberFormat="1" applyBorder="1" applyProtection="1">
      <alignment horizontal="center" vertical="top" wrapText="1"/>
    </xf>
    <xf numFmtId="4" fontId="3" fillId="2" borderId="5" xfId="17" applyNumberFormat="1" applyBorder="1" applyProtection="1">
      <alignment horizontal="right" vertical="top" shrinkToFit="1"/>
    </xf>
    <xf numFmtId="4" fontId="3" fillId="5" borderId="5" xfId="17" applyNumberFormat="1" applyFill="1" applyBorder="1" applyAlignment="1" applyProtection="1">
      <alignment horizontal="right" vertical="top" shrinkToFit="1"/>
    </xf>
    <xf numFmtId="1" fontId="3" fillId="0" borderId="2" xfId="14" applyNumberFormat="1" applyFont="1" applyProtection="1">
      <alignment horizontal="center" vertical="top" shrinkToFit="1"/>
    </xf>
    <xf numFmtId="1" fontId="3" fillId="9" borderId="2" xfId="14" applyNumberFormat="1" applyFont="1" applyFill="1" applyProtection="1">
      <alignment horizontal="center" vertical="top" shrinkToFit="1"/>
    </xf>
    <xf numFmtId="0" fontId="3" fillId="9" borderId="2" xfId="16" applyNumberFormat="1" applyFont="1" applyFill="1" applyProtection="1">
      <alignment horizontal="center" vertical="top" wrapText="1"/>
    </xf>
    <xf numFmtId="4" fontId="3" fillId="9" borderId="2" xfId="17" applyNumberFormat="1" applyFont="1" applyFill="1" applyProtection="1">
      <alignment horizontal="right" vertical="top" shrinkToFit="1"/>
    </xf>
    <xf numFmtId="0" fontId="3" fillId="0" borderId="2" xfId="6" applyFont="1">
      <alignment horizontal="center" vertical="center" wrapText="1"/>
    </xf>
    <xf numFmtId="0" fontId="5" fillId="0" borderId="7" xfId="12" applyNumberFormat="1" applyFont="1" applyBorder="1" applyProtection="1">
      <alignment horizontal="center" vertical="center" wrapText="1"/>
    </xf>
    <xf numFmtId="0" fontId="1" fillId="0" borderId="6" xfId="7" applyBorder="1" applyAlignment="1">
      <alignment horizontal="center" wrapText="1"/>
    </xf>
    <xf numFmtId="0" fontId="1" fillId="0" borderId="6" xfId="10" applyBorder="1" applyAlignment="1">
      <alignment horizontal="center" wrapText="1"/>
    </xf>
    <xf numFmtId="0" fontId="1" fillId="0" borderId="6" xfId="12" applyNumberFormat="1" applyBorder="1" applyAlignment="1" applyProtection="1">
      <alignment horizontal="center" wrapText="1"/>
    </xf>
    <xf numFmtId="0" fontId="1" fillId="0" borderId="6" xfId="12" applyBorder="1" applyAlignment="1">
      <alignment horizontal="center" wrapText="1"/>
    </xf>
    <xf numFmtId="4" fontId="3" fillId="5" borderId="2" xfId="17" applyNumberFormat="1" applyFill="1" applyAlignment="1" applyProtection="1">
      <alignment vertical="top" shrinkToFit="1"/>
    </xf>
    <xf numFmtId="0" fontId="6" fillId="8" borderId="2" xfId="15" applyNumberFormat="1" applyFont="1" applyFill="1" applyProtection="1">
      <alignment horizontal="left" vertical="top" wrapText="1"/>
    </xf>
    <xf numFmtId="1" fontId="6" fillId="8" borderId="2" xfId="14" applyNumberFormat="1" applyFont="1" applyFill="1" applyProtection="1">
      <alignment horizontal="center" vertical="top" shrinkToFit="1"/>
    </xf>
    <xf numFmtId="0" fontId="6" fillId="8" borderId="2" xfId="16" applyNumberFormat="1" applyFont="1" applyFill="1" applyProtection="1">
      <alignment horizontal="center" vertical="top" wrapText="1"/>
    </xf>
    <xf numFmtId="4" fontId="6" fillId="8" borderId="2" xfId="17" applyNumberFormat="1" applyFont="1" applyFill="1" applyProtection="1">
      <alignment horizontal="right" vertical="top" shrinkToFit="1"/>
    </xf>
    <xf numFmtId="0" fontId="3" fillId="11" borderId="2" xfId="15" applyNumberFormat="1" applyFont="1" applyFill="1" applyProtection="1">
      <alignment horizontal="left" vertical="top" wrapText="1"/>
    </xf>
    <xf numFmtId="1" fontId="3" fillId="11" borderId="2" xfId="14" applyNumberFormat="1" applyFont="1" applyFill="1" applyProtection="1">
      <alignment horizontal="center" vertical="top" shrinkToFit="1"/>
    </xf>
    <xf numFmtId="0" fontId="3" fillId="11" borderId="2" xfId="16" applyNumberFormat="1" applyFont="1" applyFill="1" applyProtection="1">
      <alignment horizontal="center" vertical="top" wrapText="1"/>
    </xf>
    <xf numFmtId="4" fontId="3" fillId="11" borderId="2" xfId="17" applyNumberFormat="1" applyFont="1" applyFill="1" applyProtection="1">
      <alignment horizontal="right" vertical="top" shrinkToFit="1"/>
    </xf>
    <xf numFmtId="0" fontId="1" fillId="10" borderId="2" xfId="15" applyNumberFormat="1" applyFill="1" applyProtection="1">
      <alignment horizontal="left" vertical="top" wrapText="1"/>
    </xf>
    <xf numFmtId="1" fontId="1" fillId="10" borderId="2" xfId="14" applyNumberFormat="1" applyFill="1" applyProtection="1">
      <alignment horizontal="center" vertical="top" shrinkToFit="1"/>
    </xf>
    <xf numFmtId="0" fontId="1" fillId="10" borderId="2" xfId="16" applyNumberFormat="1" applyFill="1" applyProtection="1">
      <alignment horizontal="center" vertical="top" wrapText="1"/>
    </xf>
    <xf numFmtId="4" fontId="3" fillId="10" borderId="2" xfId="17" applyNumberFormat="1" applyFill="1" applyProtection="1">
      <alignment horizontal="right" vertical="top" shrinkToFit="1"/>
    </xf>
    <xf numFmtId="0" fontId="3" fillId="12" borderId="2" xfId="7" applyFont="1" applyFill="1" applyAlignment="1">
      <alignment horizontal="left" vertical="center" wrapText="1"/>
    </xf>
    <xf numFmtId="0" fontId="3" fillId="12" borderId="2" xfId="10" applyFont="1" applyFill="1">
      <alignment horizontal="center" vertical="center" wrapText="1"/>
    </xf>
    <xf numFmtId="0" fontId="3" fillId="12" borderId="2" xfId="12" applyNumberFormat="1" applyFont="1" applyFill="1" applyProtection="1">
      <alignment horizontal="center" vertical="center" wrapText="1"/>
    </xf>
    <xf numFmtId="0" fontId="3" fillId="12" borderId="2" xfId="12" applyFont="1" applyFill="1">
      <alignment horizontal="center" vertical="center" wrapText="1"/>
    </xf>
    <xf numFmtId="0" fontId="3" fillId="6" borderId="2" xfId="7" applyFont="1" applyFill="1" applyAlignment="1">
      <alignment horizontal="left" vertical="center" wrapText="1"/>
    </xf>
    <xf numFmtId="0" fontId="3" fillId="6" borderId="2" xfId="10" applyFont="1" applyFill="1">
      <alignment horizontal="center" vertical="center" wrapText="1"/>
    </xf>
    <xf numFmtId="0" fontId="3" fillId="6" borderId="2" xfId="12" applyNumberFormat="1" applyFont="1" applyFill="1" applyProtection="1">
      <alignment horizontal="center" vertical="center" wrapText="1"/>
    </xf>
    <xf numFmtId="0" fontId="3" fillId="6" borderId="2" xfId="12" applyFont="1" applyFill="1">
      <alignment horizontal="center" vertical="center" wrapText="1"/>
    </xf>
    <xf numFmtId="0" fontId="3" fillId="9" borderId="2" xfId="15" applyNumberFormat="1" applyFont="1" applyFill="1" applyAlignment="1" applyProtection="1">
      <alignment horizontal="left" vertical="top" wrapText="1"/>
    </xf>
    <xf numFmtId="0" fontId="1" fillId="0" borderId="12" xfId="2" applyNumberFormat="1" applyBorder="1" applyAlignment="1" applyProtection="1"/>
    <xf numFmtId="0" fontId="1" fillId="0" borderId="1" xfId="2" applyNumberFormat="1" applyAlignment="1" applyProtection="1"/>
    <xf numFmtId="0" fontId="10" fillId="0" borderId="7" xfId="2" applyNumberFormat="1" applyFont="1" applyBorder="1" applyAlignment="1" applyProtection="1"/>
    <xf numFmtId="10" fontId="8" fillId="0" borderId="7" xfId="0" applyNumberFormat="1" applyFont="1" applyBorder="1" applyAlignment="1" applyProtection="1">
      <alignment horizontal="center" vertical="top"/>
      <protection locked="0"/>
    </xf>
    <xf numFmtId="10" fontId="7" fillId="0" borderId="7" xfId="0" applyNumberFormat="1" applyFont="1" applyBorder="1" applyAlignment="1" applyProtection="1">
      <alignment vertical="top"/>
      <protection locked="0"/>
    </xf>
    <xf numFmtId="4" fontId="7" fillId="0" borderId="7" xfId="0" applyNumberFormat="1" applyFont="1" applyBorder="1" applyAlignment="1" applyProtection="1">
      <alignment vertical="top"/>
      <protection locked="0"/>
    </xf>
    <xf numFmtId="0" fontId="8" fillId="0" borderId="7" xfId="0" applyFont="1" applyBorder="1" applyAlignment="1" applyProtection="1">
      <alignment horizontal="center" vertical="top" wrapText="1"/>
      <protection locked="0"/>
    </xf>
    <xf numFmtId="0" fontId="13" fillId="5" borderId="7" xfId="2" applyNumberFormat="1" applyFont="1" applyFill="1" applyBorder="1" applyAlignment="1" applyProtection="1">
      <alignment horizontal="center" vertical="top" wrapText="1"/>
    </xf>
    <xf numFmtId="0" fontId="1" fillId="7" borderId="1" xfId="15" applyNumberFormat="1" applyFill="1" applyBorder="1" applyProtection="1">
      <alignment horizontal="left" vertical="top" wrapText="1"/>
    </xf>
    <xf numFmtId="1" fontId="1" fillId="7" borderId="1" xfId="14" applyNumberFormat="1" applyFill="1" applyBorder="1" applyProtection="1">
      <alignment horizontal="center" vertical="top" shrinkToFit="1"/>
    </xf>
    <xf numFmtId="0" fontId="1" fillId="7" borderId="1" xfId="16" applyNumberFormat="1" applyFill="1" applyBorder="1" applyProtection="1">
      <alignment horizontal="center" vertical="top" wrapText="1"/>
    </xf>
    <xf numFmtId="4" fontId="3" fillId="7" borderId="1" xfId="17" applyNumberFormat="1" applyFill="1" applyBorder="1" applyProtection="1">
      <alignment horizontal="right" vertical="top" shrinkToFit="1"/>
    </xf>
    <xf numFmtId="4" fontId="3" fillId="2" borderId="5" xfId="17" applyNumberFormat="1" applyBorder="1" applyAlignment="1" applyProtection="1">
      <alignment horizontal="right" vertical="top" shrinkToFit="1"/>
    </xf>
    <xf numFmtId="10" fontId="3" fillId="2" borderId="5" xfId="18" applyNumberFormat="1" applyBorder="1" applyAlignment="1" applyProtection="1">
      <alignment horizontal="center" vertical="top" shrinkToFit="1"/>
    </xf>
    <xf numFmtId="10" fontId="3" fillId="2" borderId="11" xfId="18" applyNumberFormat="1" applyBorder="1" applyAlignment="1" applyProtection="1">
      <alignment horizontal="center" vertical="top" shrinkToFit="1"/>
    </xf>
    <xf numFmtId="10" fontId="7" fillId="10" borderId="7" xfId="0" applyNumberFormat="1" applyFont="1" applyFill="1" applyBorder="1" applyAlignment="1" applyProtection="1">
      <alignment vertical="top"/>
      <protection locked="0"/>
    </xf>
    <xf numFmtId="4" fontId="7" fillId="10" borderId="7" xfId="0" applyNumberFormat="1" applyFont="1" applyFill="1" applyBorder="1" applyAlignment="1" applyProtection="1">
      <alignment vertical="top"/>
      <protection locked="0"/>
    </xf>
    <xf numFmtId="4" fontId="1" fillId="0" borderId="7" xfId="2" applyNumberFormat="1" applyBorder="1" applyAlignment="1" applyProtection="1">
      <alignment vertical="top"/>
    </xf>
    <xf numFmtId="0" fontId="1" fillId="0" borderId="1" xfId="2" applyNumberFormat="1" applyAlignment="1" applyProtection="1">
      <alignment vertical="top"/>
    </xf>
    <xf numFmtId="0" fontId="0" fillId="0" borderId="0" xfId="0" applyAlignment="1" applyProtection="1">
      <alignment vertical="top"/>
      <protection locked="0"/>
    </xf>
    <xf numFmtId="0" fontId="2" fillId="0" borderId="1" xfId="4" applyNumberFormat="1" applyAlignment="1" applyProtection="1">
      <alignment horizontal="center" vertical="top"/>
    </xf>
    <xf numFmtId="0" fontId="1" fillId="5" borderId="3" xfId="13" applyNumberFormat="1" applyFill="1" applyAlignment="1" applyProtection="1">
      <alignment horizontal="center" vertical="top" wrapText="1"/>
    </xf>
    <xf numFmtId="0" fontId="1" fillId="5" borderId="2" xfId="12" applyNumberFormat="1" applyFill="1" applyAlignment="1" applyProtection="1">
      <alignment horizontal="center" vertical="top" wrapText="1"/>
    </xf>
    <xf numFmtId="0" fontId="1" fillId="0" borderId="2" xfId="12" applyNumberFormat="1" applyAlignment="1" applyProtection="1">
      <alignment horizontal="center" vertical="top" wrapText="1"/>
    </xf>
    <xf numFmtId="0" fontId="1" fillId="0" borderId="8" xfId="12" applyNumberFormat="1" applyBorder="1" applyAlignment="1" applyProtection="1">
      <alignment horizontal="center" vertical="top" wrapText="1"/>
    </xf>
    <xf numFmtId="0" fontId="5" fillId="5" borderId="6" xfId="21" applyNumberFormat="1" applyFont="1" applyFill="1" applyBorder="1" applyAlignment="1" applyProtection="1">
      <alignment horizontal="center" vertical="top" shrinkToFit="1"/>
    </xf>
    <xf numFmtId="0" fontId="1" fillId="0" borderId="6" xfId="12" applyNumberFormat="1" applyBorder="1" applyAlignment="1" applyProtection="1">
      <alignment horizontal="center" vertical="top" wrapText="1"/>
    </xf>
    <xf numFmtId="0" fontId="1" fillId="0" borderId="14" xfId="12" applyNumberFormat="1" applyBorder="1" applyAlignment="1" applyProtection="1">
      <alignment horizontal="center" vertical="top" wrapText="1"/>
    </xf>
    <xf numFmtId="0" fontId="1" fillId="0" borderId="10" xfId="2" applyNumberFormat="1" applyBorder="1" applyAlignment="1" applyProtection="1">
      <alignment horizontal="center" vertical="top"/>
    </xf>
    <xf numFmtId="0" fontId="0" fillId="0" borderId="10" xfId="0" applyNumberFormat="1" applyBorder="1" applyAlignment="1" applyProtection="1">
      <alignment horizontal="center" vertical="top"/>
      <protection locked="0"/>
    </xf>
    <xf numFmtId="4" fontId="3" fillId="12" borderId="2" xfId="21" applyNumberFormat="1" applyFont="1" applyFill="1" applyAlignment="1" applyProtection="1">
      <alignment vertical="top" shrinkToFit="1"/>
    </xf>
    <xf numFmtId="0" fontId="3" fillId="12" borderId="2" xfId="12" applyNumberFormat="1" applyFont="1" applyFill="1" applyAlignment="1" applyProtection="1">
      <alignment vertical="top" wrapText="1"/>
    </xf>
    <xf numFmtId="0" fontId="3" fillId="12" borderId="8" xfId="12" applyNumberFormat="1" applyFont="1" applyFill="1" applyBorder="1" applyAlignment="1" applyProtection="1">
      <alignment vertical="top" wrapText="1"/>
    </xf>
    <xf numFmtId="4" fontId="3" fillId="12" borderId="7" xfId="2" applyNumberFormat="1" applyFont="1" applyFill="1" applyBorder="1" applyAlignment="1" applyProtection="1">
      <alignment vertical="top"/>
    </xf>
    <xf numFmtId="10" fontId="7" fillId="12" borderId="7" xfId="0" applyNumberFormat="1" applyFont="1" applyFill="1" applyBorder="1" applyAlignment="1" applyProtection="1">
      <alignment vertical="top"/>
      <protection locked="0"/>
    </xf>
    <xf numFmtId="4" fontId="7" fillId="12" borderId="7" xfId="0" applyNumberFormat="1" applyFont="1" applyFill="1" applyBorder="1" applyAlignment="1" applyProtection="1">
      <alignment vertical="top"/>
      <protection locked="0"/>
    </xf>
    <xf numFmtId="4" fontId="3" fillId="6" borderId="2" xfId="17" applyNumberFormat="1" applyFill="1" applyAlignment="1" applyProtection="1">
      <alignment vertical="top" shrinkToFit="1"/>
    </xf>
    <xf numFmtId="0" fontId="3" fillId="6" borderId="2" xfId="12" applyNumberFormat="1" applyFont="1" applyFill="1" applyAlignment="1" applyProtection="1">
      <alignment vertical="top" wrapText="1"/>
    </xf>
    <xf numFmtId="0" fontId="3" fillId="6" borderId="8" xfId="12" applyNumberFormat="1" applyFont="1" applyFill="1" applyBorder="1" applyAlignment="1" applyProtection="1">
      <alignment vertical="top" wrapText="1"/>
    </xf>
    <xf numFmtId="4" fontId="3" fillId="6" borderId="7" xfId="2" applyNumberFormat="1" applyFont="1" applyFill="1" applyBorder="1" applyAlignment="1" applyProtection="1">
      <alignment vertical="top"/>
    </xf>
    <xf numFmtId="10" fontId="7" fillId="6" borderId="7" xfId="0" applyNumberFormat="1" applyFont="1" applyFill="1" applyBorder="1" applyAlignment="1" applyProtection="1">
      <alignment vertical="top"/>
      <protection locked="0"/>
    </xf>
    <xf numFmtId="4" fontId="7" fillId="6" borderId="7" xfId="0" applyNumberFormat="1" applyFont="1" applyFill="1" applyBorder="1" applyAlignment="1" applyProtection="1">
      <alignment vertical="top"/>
      <protection locked="0"/>
    </xf>
    <xf numFmtId="4" fontId="3" fillId="9" borderId="2" xfId="17" applyNumberFormat="1" applyFont="1" applyFill="1" applyAlignment="1" applyProtection="1">
      <alignment vertical="top" shrinkToFit="1"/>
    </xf>
    <xf numFmtId="10" fontId="3" fillId="9" borderId="2" xfId="18" applyNumberFormat="1" applyFont="1" applyFill="1" applyAlignment="1" applyProtection="1">
      <alignment vertical="top" shrinkToFit="1"/>
    </xf>
    <xf numFmtId="10" fontId="3" fillId="9" borderId="8" xfId="18" applyNumberFormat="1" applyFont="1" applyFill="1" applyBorder="1" applyAlignment="1" applyProtection="1">
      <alignment vertical="top" shrinkToFit="1"/>
    </xf>
    <xf numFmtId="4" fontId="3" fillId="9" borderId="7" xfId="2" applyNumberFormat="1" applyFont="1" applyFill="1" applyBorder="1" applyAlignment="1" applyProtection="1">
      <alignment vertical="top"/>
    </xf>
    <xf numFmtId="10" fontId="7" fillId="9" borderId="7" xfId="0" applyNumberFormat="1" applyFont="1" applyFill="1" applyBorder="1" applyAlignment="1" applyProtection="1">
      <alignment vertical="top"/>
      <protection locked="0"/>
    </xf>
    <xf numFmtId="4" fontId="7" fillId="9" borderId="7" xfId="0" applyNumberFormat="1" applyFont="1" applyFill="1" applyBorder="1" applyAlignment="1" applyProtection="1">
      <alignment vertical="top"/>
      <protection locked="0"/>
    </xf>
    <xf numFmtId="4" fontId="3" fillId="11" borderId="7" xfId="2" applyNumberFormat="1" applyFont="1" applyFill="1" applyBorder="1" applyAlignment="1" applyProtection="1">
      <alignment vertical="top"/>
    </xf>
    <xf numFmtId="10" fontId="7" fillId="11" borderId="7" xfId="0" applyNumberFormat="1" applyFont="1" applyFill="1" applyBorder="1" applyAlignment="1" applyProtection="1">
      <alignment vertical="top"/>
      <protection locked="0"/>
    </xf>
    <xf numFmtId="4" fontId="7" fillId="11" borderId="7" xfId="0" applyNumberFormat="1" applyFont="1" applyFill="1" applyBorder="1" applyAlignment="1" applyProtection="1">
      <alignment vertical="top"/>
      <protection locked="0"/>
    </xf>
    <xf numFmtId="4" fontId="3" fillId="10" borderId="2" xfId="17" applyNumberFormat="1" applyFill="1" applyAlignment="1" applyProtection="1">
      <alignment vertical="top" shrinkToFit="1"/>
    </xf>
    <xf numFmtId="10" fontId="3" fillId="10" borderId="2" xfId="18" applyNumberFormat="1" applyFill="1" applyAlignment="1" applyProtection="1">
      <alignment vertical="top" shrinkToFit="1"/>
    </xf>
    <xf numFmtId="10" fontId="3" fillId="10" borderId="8" xfId="18" applyNumberFormat="1" applyFill="1" applyBorder="1" applyAlignment="1" applyProtection="1">
      <alignment vertical="top" shrinkToFit="1"/>
    </xf>
    <xf numFmtId="4" fontId="1" fillId="10" borderId="7" xfId="2" applyNumberFormat="1" applyFill="1" applyBorder="1" applyAlignment="1" applyProtection="1">
      <alignment vertical="top"/>
    </xf>
    <xf numFmtId="4" fontId="3" fillId="2" borderId="2" xfId="17" applyNumberFormat="1" applyAlignment="1" applyProtection="1">
      <alignment vertical="top" shrinkToFit="1"/>
    </xf>
    <xf numFmtId="10" fontId="3" fillId="2" borderId="2" xfId="18" applyNumberFormat="1" applyAlignment="1" applyProtection="1">
      <alignment vertical="top" shrinkToFit="1"/>
    </xf>
    <xf numFmtId="10" fontId="3" fillId="2" borderId="8" xfId="18" applyNumberFormat="1" applyBorder="1" applyAlignment="1" applyProtection="1">
      <alignment vertical="top" shrinkToFit="1"/>
    </xf>
    <xf numFmtId="4" fontId="6" fillId="8" borderId="2" xfId="17" applyNumberFormat="1" applyFont="1" applyFill="1" applyAlignment="1" applyProtection="1">
      <alignment vertical="top" shrinkToFit="1"/>
    </xf>
    <xf numFmtId="10" fontId="6" fillId="8" borderId="2" xfId="18" applyNumberFormat="1" applyFont="1" applyFill="1" applyAlignment="1" applyProtection="1">
      <alignment vertical="top" shrinkToFit="1"/>
    </xf>
    <xf numFmtId="10" fontId="6" fillId="8" borderId="8" xfId="18" applyNumberFormat="1" applyFont="1" applyFill="1" applyBorder="1" applyAlignment="1" applyProtection="1">
      <alignment vertical="top" shrinkToFit="1"/>
    </xf>
    <xf numFmtId="4" fontId="6" fillId="8" borderId="7" xfId="2" applyNumberFormat="1" applyFont="1" applyFill="1" applyBorder="1" applyAlignment="1" applyProtection="1">
      <alignment vertical="top"/>
    </xf>
    <xf numFmtId="10" fontId="12" fillId="8" borderId="7" xfId="0" applyNumberFormat="1" applyFont="1" applyFill="1" applyBorder="1" applyAlignment="1" applyProtection="1">
      <alignment vertical="top"/>
      <protection locked="0"/>
    </xf>
    <xf numFmtId="4" fontId="12" fillId="8" borderId="7" xfId="0" applyNumberFormat="1" applyFont="1" applyFill="1" applyBorder="1" applyAlignment="1" applyProtection="1">
      <alignment vertical="top"/>
      <protection locked="0"/>
    </xf>
    <xf numFmtId="4" fontId="3" fillId="7" borderId="2" xfId="17" applyNumberFormat="1" applyFill="1" applyAlignment="1" applyProtection="1">
      <alignment vertical="top" shrinkToFit="1"/>
    </xf>
    <xf numFmtId="10" fontId="3" fillId="7" borderId="2" xfId="18" applyNumberFormat="1" applyFill="1" applyAlignment="1" applyProtection="1">
      <alignment vertical="top" shrinkToFit="1"/>
    </xf>
    <xf numFmtId="10" fontId="3" fillId="7" borderId="8" xfId="18" applyNumberFormat="1" applyFill="1" applyBorder="1" applyAlignment="1" applyProtection="1">
      <alignment vertical="top" shrinkToFit="1"/>
    </xf>
    <xf numFmtId="4" fontId="1" fillId="7" borderId="7" xfId="2" applyNumberFormat="1" applyFill="1" applyBorder="1" applyAlignment="1" applyProtection="1">
      <alignment vertical="top"/>
    </xf>
    <xf numFmtId="10" fontId="7" fillId="7" borderId="7" xfId="0" applyNumberFormat="1" applyFont="1" applyFill="1" applyBorder="1" applyAlignment="1" applyProtection="1">
      <alignment vertical="top"/>
      <protection locked="0"/>
    </xf>
    <xf numFmtId="4" fontId="7" fillId="7" borderId="7" xfId="0" applyNumberFormat="1" applyFont="1" applyFill="1" applyBorder="1" applyAlignment="1" applyProtection="1">
      <alignment vertical="top"/>
      <protection locked="0"/>
    </xf>
    <xf numFmtId="4" fontId="1" fillId="0" borderId="9" xfId="2" applyNumberFormat="1" applyBorder="1" applyAlignment="1" applyProtection="1">
      <alignment vertical="top"/>
    </xf>
    <xf numFmtId="4" fontId="3" fillId="7" borderId="7" xfId="17" applyNumberFormat="1" applyFill="1" applyBorder="1" applyAlignment="1" applyProtection="1">
      <alignment horizontal="right" vertical="top" shrinkToFit="1"/>
    </xf>
    <xf numFmtId="4" fontId="3" fillId="5" borderId="7" xfId="17" applyNumberFormat="1" applyFill="1" applyBorder="1" applyAlignment="1" applyProtection="1">
      <alignment horizontal="right" vertical="top" shrinkToFit="1"/>
    </xf>
    <xf numFmtId="4" fontId="3" fillId="2" borderId="7" xfId="17" applyNumberFormat="1" applyBorder="1" applyAlignment="1" applyProtection="1">
      <alignment horizontal="right" vertical="top" shrinkToFit="1"/>
    </xf>
    <xf numFmtId="10" fontId="3" fillId="2" borderId="7" xfId="18" applyNumberFormat="1" applyBorder="1" applyAlignment="1" applyProtection="1">
      <alignment horizontal="center" vertical="top" shrinkToFit="1"/>
    </xf>
    <xf numFmtId="10" fontId="10" fillId="0" borderId="7" xfId="2" applyNumberFormat="1" applyFont="1" applyBorder="1" applyAlignment="1" applyProtection="1">
      <alignment vertical="top"/>
    </xf>
    <xf numFmtId="0" fontId="11" fillId="0" borderId="7" xfId="0" applyFont="1" applyBorder="1" applyAlignment="1" applyProtection="1">
      <alignment vertical="top"/>
      <protection locked="0"/>
    </xf>
    <xf numFmtId="10" fontId="11" fillId="0" borderId="7" xfId="0" applyNumberFormat="1" applyFont="1" applyBorder="1" applyAlignment="1" applyProtection="1">
      <alignment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7" xfId="0" applyFont="1" applyBorder="1" applyAlignment="1" applyProtection="1">
      <alignment horizontal="center" vertical="top"/>
      <protection locked="0"/>
    </xf>
    <xf numFmtId="10" fontId="8" fillId="7" borderId="7" xfId="0" applyNumberFormat="1" applyFont="1" applyFill="1" applyBorder="1" applyAlignment="1" applyProtection="1">
      <alignment horizontal="center" vertical="top"/>
      <protection locked="0"/>
    </xf>
    <xf numFmtId="10" fontId="12" fillId="6" borderId="7" xfId="0" applyNumberFormat="1" applyFont="1" applyFill="1" applyBorder="1" applyAlignment="1" applyProtection="1">
      <alignment horizontal="center" vertical="top"/>
      <protection locked="0"/>
    </xf>
    <xf numFmtId="10" fontId="12" fillId="5" borderId="7" xfId="0" applyNumberFormat="1" applyFont="1" applyFill="1" applyBorder="1" applyAlignment="1" applyProtection="1">
      <alignment horizontal="center" vertical="top"/>
      <protection locked="0"/>
    </xf>
    <xf numFmtId="10" fontId="8" fillId="0" borderId="9" xfId="0" applyNumberFormat="1" applyFont="1" applyBorder="1" applyAlignment="1" applyProtection="1">
      <alignment horizontal="center" vertical="top"/>
      <protection locked="0"/>
    </xf>
    <xf numFmtId="10" fontId="12" fillId="9" borderId="7" xfId="0" applyNumberFormat="1" applyFont="1" applyFill="1" applyBorder="1" applyAlignment="1" applyProtection="1">
      <alignment horizontal="center" vertical="top"/>
      <protection locked="0"/>
    </xf>
    <xf numFmtId="0" fontId="0" fillId="5" borderId="0" xfId="0" applyFill="1" applyAlignment="1" applyProtection="1">
      <alignment horizontal="center" vertical="top"/>
      <protection locked="0"/>
    </xf>
    <xf numFmtId="0" fontId="5" fillId="5" borderId="6" xfId="12" applyNumberFormat="1" applyFont="1" applyFill="1" applyBorder="1" applyAlignment="1" applyProtection="1">
      <alignment horizontal="center" vertical="top" wrapText="1"/>
    </xf>
    <xf numFmtId="10" fontId="3" fillId="5" borderId="2" xfId="21" applyNumberFormat="1" applyFont="1" applyFill="1" applyAlignment="1" applyProtection="1">
      <alignment horizontal="center" vertical="top" shrinkToFit="1"/>
    </xf>
    <xf numFmtId="10" fontId="10" fillId="5" borderId="7" xfId="2" applyNumberFormat="1" applyFont="1" applyFill="1" applyBorder="1" applyAlignment="1" applyProtection="1">
      <alignment horizontal="center" vertical="top"/>
    </xf>
    <xf numFmtId="0" fontId="8" fillId="5" borderId="0" xfId="0" applyFont="1" applyFill="1" applyAlignment="1" applyProtection="1">
      <alignment horizontal="center" vertical="top"/>
      <protection locked="0"/>
    </xf>
    <xf numFmtId="0" fontId="8" fillId="5" borderId="10" xfId="0" applyNumberFormat="1" applyFont="1" applyFill="1" applyBorder="1" applyAlignment="1" applyProtection="1">
      <alignment horizontal="center" vertical="top"/>
      <protection locked="0"/>
    </xf>
    <xf numFmtId="0" fontId="9" fillId="5" borderId="7" xfId="0" applyFont="1" applyFill="1" applyBorder="1" applyAlignment="1" applyProtection="1">
      <alignment horizontal="center" vertical="top"/>
      <protection locked="0"/>
    </xf>
    <xf numFmtId="0" fontId="8" fillId="0" borderId="10" xfId="0" applyNumberFormat="1" applyFont="1" applyBorder="1" applyAlignment="1" applyProtection="1">
      <alignment horizontal="center" vertical="top"/>
      <protection locked="0"/>
    </xf>
    <xf numFmtId="10" fontId="12" fillId="12" borderId="7" xfId="0" applyNumberFormat="1" applyFont="1" applyFill="1" applyBorder="1" applyAlignment="1" applyProtection="1">
      <alignment horizontal="center" vertical="top"/>
      <protection locked="0"/>
    </xf>
    <xf numFmtId="10" fontId="12" fillId="11" borderId="7" xfId="0" applyNumberFormat="1" applyFont="1" applyFill="1" applyBorder="1" applyAlignment="1" applyProtection="1">
      <alignment horizontal="center" vertical="top"/>
      <protection locked="0"/>
    </xf>
    <xf numFmtId="10" fontId="8" fillId="10" borderId="7" xfId="0" applyNumberFormat="1" applyFont="1" applyFill="1" applyBorder="1" applyAlignment="1" applyProtection="1">
      <alignment horizontal="center" vertical="top"/>
      <protection locked="0"/>
    </xf>
    <xf numFmtId="10" fontId="12" fillId="8" borderId="7" xfId="0" applyNumberFormat="1" applyFont="1" applyFill="1" applyBorder="1" applyAlignment="1" applyProtection="1">
      <alignment horizontal="center" vertical="top"/>
      <protection locked="0"/>
    </xf>
    <xf numFmtId="0" fontId="9" fillId="0" borderId="7" xfId="0" applyFont="1" applyBorder="1" applyAlignment="1" applyProtection="1">
      <alignment horizontal="center" vertical="top"/>
      <protection locked="0"/>
    </xf>
    <xf numFmtId="1" fontId="1" fillId="5" borderId="2" xfId="14" applyNumberFormat="1" applyFill="1" applyProtection="1">
      <alignment horizontal="center" vertical="top" shrinkToFit="1"/>
    </xf>
    <xf numFmtId="1" fontId="1" fillId="5" borderId="1" xfId="14" applyNumberFormat="1" applyFill="1" applyBorder="1" applyProtection="1">
      <alignment horizontal="center" vertical="top" shrinkToFit="1"/>
    </xf>
    <xf numFmtId="0" fontId="1" fillId="5" borderId="1" xfId="16" applyNumberFormat="1" applyFill="1" applyBorder="1" applyProtection="1">
      <alignment horizontal="center" vertical="top" wrapText="1"/>
    </xf>
    <xf numFmtId="4" fontId="3" fillId="5" borderId="1" xfId="17" applyNumberFormat="1" applyFill="1" applyBorder="1" applyProtection="1">
      <alignment horizontal="right" vertical="top" shrinkToFit="1"/>
    </xf>
    <xf numFmtId="10" fontId="3" fillId="5" borderId="7" xfId="18" applyNumberFormat="1" applyFill="1" applyBorder="1" applyAlignment="1" applyProtection="1">
      <alignment horizontal="center" vertical="top" shrinkToFit="1"/>
    </xf>
    <xf numFmtId="4" fontId="1" fillId="5" borderId="7" xfId="2" applyNumberFormat="1" applyFill="1" applyBorder="1" applyAlignment="1" applyProtection="1">
      <alignment vertical="top"/>
    </xf>
    <xf numFmtId="4" fontId="7" fillId="5" borderId="7" xfId="0" applyNumberFormat="1" applyFont="1" applyFill="1" applyBorder="1" applyAlignment="1" applyProtection="1">
      <alignment vertical="top"/>
      <protection locked="0"/>
    </xf>
    <xf numFmtId="10" fontId="8" fillId="5" borderId="7" xfId="0" applyNumberFormat="1" applyFont="1" applyFill="1" applyBorder="1" applyAlignment="1" applyProtection="1">
      <alignment horizontal="center" vertical="top"/>
      <protection locked="0"/>
    </xf>
    <xf numFmtId="0" fontId="0" fillId="5" borderId="0" xfId="0" applyFill="1" applyProtection="1">
      <protection locked="0"/>
    </xf>
    <xf numFmtId="10" fontId="3" fillId="12" borderId="2" xfId="21" applyNumberFormat="1" applyFont="1" applyFill="1" applyAlignment="1" applyProtection="1">
      <alignment horizontal="center" vertical="top" shrinkToFit="1"/>
    </xf>
    <xf numFmtId="10" fontId="3" fillId="6" borderId="2" xfId="21" applyNumberFormat="1" applyFont="1" applyFill="1" applyAlignment="1" applyProtection="1">
      <alignment horizontal="center" vertical="top" shrinkToFit="1"/>
    </xf>
    <xf numFmtId="10" fontId="3" fillId="9" borderId="2" xfId="21" applyNumberFormat="1" applyFont="1" applyFill="1" applyAlignment="1" applyProtection="1">
      <alignment horizontal="center" vertical="top" shrinkToFit="1"/>
    </xf>
    <xf numFmtId="10" fontId="3" fillId="8" borderId="2" xfId="21" applyNumberFormat="1" applyFont="1" applyFill="1" applyAlignment="1" applyProtection="1">
      <alignment horizontal="center" vertical="top" shrinkToFit="1"/>
    </xf>
    <xf numFmtId="10" fontId="3" fillId="7" borderId="2" xfId="21" applyNumberFormat="1" applyFont="1" applyFill="1" applyAlignment="1" applyProtection="1">
      <alignment horizontal="center" vertical="top" shrinkToFit="1"/>
    </xf>
    <xf numFmtId="10" fontId="12" fillId="7" borderId="7" xfId="0" applyNumberFormat="1" applyFont="1" applyFill="1" applyBorder="1" applyAlignment="1" applyProtection="1">
      <alignment horizontal="center" vertical="top"/>
      <protection locked="0"/>
    </xf>
    <xf numFmtId="10" fontId="3" fillId="11" borderId="2" xfId="21" applyNumberFormat="1" applyFont="1" applyFill="1" applyAlignment="1" applyProtection="1">
      <alignment horizontal="center" vertical="top" shrinkToFit="1"/>
    </xf>
    <xf numFmtId="10" fontId="3" fillId="10" borderId="2" xfId="21" applyNumberFormat="1" applyFont="1" applyFill="1" applyAlignment="1" applyProtection="1">
      <alignment horizontal="center" vertical="top" shrinkToFit="1"/>
    </xf>
    <xf numFmtId="10" fontId="12" fillId="10" borderId="7" xfId="0" applyNumberFormat="1" applyFont="1" applyFill="1" applyBorder="1" applyAlignment="1" applyProtection="1">
      <alignment horizontal="center" vertical="top"/>
      <protection locked="0"/>
    </xf>
    <xf numFmtId="0" fontId="1" fillId="5" borderId="2" xfId="13" applyNumberFormat="1" applyFill="1" applyBorder="1" applyAlignment="1" applyProtection="1">
      <alignment horizontal="left" vertical="top" wrapText="1"/>
    </xf>
    <xf numFmtId="10" fontId="7" fillId="5" borderId="7" xfId="0" applyNumberFormat="1" applyFont="1" applyFill="1" applyBorder="1" applyAlignment="1" applyProtection="1">
      <alignment vertical="top"/>
      <protection locked="0"/>
    </xf>
    <xf numFmtId="0" fontId="1" fillId="0" borderId="9" xfId="2" applyNumberFormat="1" applyBorder="1" applyAlignment="1" applyProtection="1">
      <alignment horizontal="center" vertical="top" wrapText="1"/>
    </xf>
    <xf numFmtId="0" fontId="1" fillId="0" borderId="10" xfId="2" applyNumberFormat="1" applyBorder="1" applyAlignment="1" applyProtection="1">
      <alignment horizontal="center" vertical="top" wrapText="1"/>
    </xf>
    <xf numFmtId="0" fontId="1" fillId="0" borderId="7" xfId="2" applyNumberForma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0" fontId="2" fillId="0" borderId="1" xfId="3" applyNumberFormat="1" applyAlignment="1" applyProtection="1">
      <alignment horizontal="center" vertical="center" wrapText="1"/>
    </xf>
    <xf numFmtId="0" fontId="0" fillId="0" borderId="0" xfId="0" applyAlignment="1"/>
    <xf numFmtId="0" fontId="1" fillId="0" borderId="2" xfId="11" applyNumberFormat="1" applyAlignment="1" applyProtection="1">
      <alignment horizontal="center" vertical="top" wrapText="1"/>
    </xf>
    <xf numFmtId="0" fontId="1" fillId="0" borderId="8" xfId="11" applyBorder="1" applyAlignment="1">
      <alignment horizontal="center" vertical="top" wrapText="1"/>
    </xf>
    <xf numFmtId="0" fontId="1" fillId="5" borderId="2" xfId="12" applyNumberFormat="1" applyFill="1" applyAlignment="1" applyProtection="1">
      <alignment horizontal="center" vertical="top" wrapText="1"/>
    </xf>
    <xf numFmtId="0" fontId="1" fillId="5" borderId="2" xfId="12" applyFill="1" applyAlignment="1">
      <alignment horizontal="center" vertical="top" wrapText="1"/>
    </xf>
    <xf numFmtId="0" fontId="1" fillId="5" borderId="2" xfId="11" applyNumberFormat="1" applyFill="1" applyAlignment="1" applyProtection="1">
      <alignment horizontal="center" vertical="top" wrapText="1"/>
    </xf>
    <xf numFmtId="0" fontId="1" fillId="5" borderId="2" xfId="11" applyFill="1" applyAlignment="1">
      <alignment horizontal="center" vertical="top" wrapText="1"/>
    </xf>
    <xf numFmtId="0" fontId="1" fillId="0" borderId="2" xfId="11" applyAlignment="1">
      <alignment horizontal="center" vertical="top" wrapText="1"/>
    </xf>
    <xf numFmtId="0" fontId="1" fillId="5" borderId="11" xfId="11" applyNumberFormat="1" applyFill="1" applyBorder="1" applyAlignment="1" applyProtection="1">
      <alignment horizontal="center" vertical="top" wrapText="1"/>
    </xf>
    <xf numFmtId="0" fontId="0" fillId="5" borderId="12" xfId="0" applyFill="1" applyBorder="1" applyAlignment="1">
      <alignment vertical="top"/>
    </xf>
    <xf numFmtId="0" fontId="0" fillId="5" borderId="13" xfId="0" applyFill="1" applyBorder="1" applyAlignment="1">
      <alignment vertical="top"/>
    </xf>
    <xf numFmtId="0" fontId="0" fillId="5" borderId="14" xfId="0" applyFill="1" applyBorder="1" applyAlignment="1">
      <alignment vertical="top"/>
    </xf>
    <xf numFmtId="0" fontId="0" fillId="5" borderId="15" xfId="0" applyFill="1" applyBorder="1" applyAlignment="1">
      <alignment vertical="top"/>
    </xf>
    <xf numFmtId="0" fontId="0" fillId="5" borderId="16" xfId="0" applyFill="1" applyBorder="1" applyAlignment="1">
      <alignment vertical="top"/>
    </xf>
    <xf numFmtId="0" fontId="1" fillId="5" borderId="5" xfId="12" applyNumberFormat="1" applyFill="1" applyBorder="1" applyAlignment="1" applyProtection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4" fillId="0" borderId="1" xfId="1" applyNumberFormat="1" applyFont="1" applyProtection="1">
      <alignment horizontal="left" wrapText="1"/>
    </xf>
    <xf numFmtId="0" fontId="14" fillId="0" borderId="1" xfId="1" applyFont="1">
      <alignment horizontal="left"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8" xfId="6" applyNumberFormat="1" applyBorder="1" applyProtection="1">
      <alignment horizontal="center" vertical="center" wrapText="1"/>
    </xf>
    <xf numFmtId="0" fontId="1" fillId="0" borderId="8" xfId="6" applyBorder="1">
      <alignment horizontal="center" vertical="center" wrapText="1"/>
    </xf>
    <xf numFmtId="0" fontId="5" fillId="0" borderId="7" xfId="7" applyNumberFormat="1" applyFont="1" applyBorder="1" applyProtection="1">
      <alignment horizontal="center" vertical="center" wrapText="1"/>
    </xf>
    <xf numFmtId="0" fontId="5" fillId="0" borderId="7" xfId="7" applyFont="1" applyBorder="1">
      <alignment horizontal="center" vertical="center" wrapText="1"/>
    </xf>
    <xf numFmtId="0" fontId="5" fillId="0" borderId="7" xfId="10" applyNumberFormat="1" applyFont="1" applyBorder="1" applyProtection="1">
      <alignment horizontal="center" vertical="center" wrapText="1"/>
    </xf>
    <xf numFmtId="0" fontId="5" fillId="0" borderId="7" xfId="10" applyFont="1" applyBorder="1">
      <alignment horizontal="center" vertical="center" wrapText="1"/>
    </xf>
    <xf numFmtId="0" fontId="5" fillId="0" borderId="7" xfId="11" applyNumberFormat="1" applyFont="1" applyBorder="1" applyProtection="1">
      <alignment horizontal="center" vertical="center" wrapText="1"/>
    </xf>
    <xf numFmtId="0" fontId="5" fillId="0" borderId="7" xfId="11" applyFont="1" applyBorder="1">
      <alignment horizontal="center" vertical="center" wrapText="1"/>
    </xf>
    <xf numFmtId="0" fontId="5" fillId="0" borderId="7" xfId="12" applyNumberFormat="1" applyFont="1" applyBorder="1" applyProtection="1">
      <alignment horizontal="center" vertical="center" wrapText="1"/>
    </xf>
    <xf numFmtId="0" fontId="5" fillId="0" borderId="7" xfId="12" applyFont="1" applyBorder="1">
      <alignment horizontal="center" vertic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7"/>
  <sheetViews>
    <sheetView showGridLines="0" showZeros="0" tabSelected="1" topLeftCell="B1" zoomScaleNormal="100" zoomScaleSheetLayoutView="100" workbookViewId="0">
      <pane xSplit="14" ySplit="12" topLeftCell="AB13" activePane="bottomRight" state="frozen"/>
      <selection activeCell="B1" sqref="B1"/>
      <selection pane="topRight" activeCell="P1" sqref="P1"/>
      <selection pane="bottomLeft" activeCell="B14" sqref="B14"/>
      <selection pane="bottomRight" activeCell="AD49" sqref="AD49"/>
    </sheetView>
  </sheetViews>
  <sheetFormatPr defaultRowHeight="15" outlineLevelRow="3"/>
  <cols>
    <col min="1" max="1" width="9.140625" style="1" hidden="1"/>
    <col min="2" max="2" width="47.7109375" style="1" customWidth="1"/>
    <col min="3" max="15" width="9.140625" style="1" hidden="1"/>
    <col min="16" max="16" width="15.7109375" style="70" customWidth="1"/>
    <col min="17" max="27" width="9.140625" style="70" hidden="1"/>
    <col min="28" max="28" width="15.7109375" style="70" customWidth="1"/>
    <col min="29" max="29" width="9.140625" style="70" hidden="1"/>
    <col min="30" max="30" width="15.7109375" style="136" customWidth="1"/>
    <col min="31" max="34" width="9.140625" style="70" hidden="1"/>
    <col min="35" max="36" width="16.28515625" style="70" customWidth="1"/>
    <col min="37" max="37" width="12.28515625" style="140" customWidth="1"/>
    <col min="38" max="38" width="11.85546875" style="70" customWidth="1"/>
    <col min="39" max="39" width="13.28515625" style="70" bestFit="1" customWidth="1"/>
    <col min="40" max="40" width="15.42578125" style="129" customWidth="1"/>
    <col min="41" max="16384" width="9.140625" style="1"/>
  </cols>
  <sheetData>
    <row r="1" spans="1:40" ht="15.2" customHeight="1">
      <c r="A1" s="192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69"/>
      <c r="AJ1" s="69"/>
    </row>
    <row r="2" spans="1:40">
      <c r="A2" s="194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69"/>
      <c r="AJ2" s="69"/>
    </row>
    <row r="3" spans="1:40">
      <c r="A3" s="194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69"/>
      <c r="AJ3" s="69"/>
    </row>
    <row r="4" spans="1:40" ht="15.95" customHeight="1">
      <c r="A4" s="173" t="s">
        <v>72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</row>
    <row r="5" spans="1:40" ht="15.75" customHeight="1">
      <c r="A5" s="190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71"/>
      <c r="AH5" s="71"/>
      <c r="AI5" s="69"/>
      <c r="AJ5" s="69"/>
    </row>
    <row r="6" spans="1:40" ht="12.75" customHeight="1">
      <c r="A6" s="196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69"/>
      <c r="AJ6" s="69"/>
      <c r="AN6" s="129" t="s">
        <v>65</v>
      </c>
    </row>
    <row r="7" spans="1:40" ht="30" customHeight="1">
      <c r="A7" s="198" t="s">
        <v>1</v>
      </c>
      <c r="B7" s="200" t="s">
        <v>2</v>
      </c>
      <c r="C7" s="202" t="s">
        <v>1</v>
      </c>
      <c r="D7" s="204" t="s">
        <v>3</v>
      </c>
      <c r="E7" s="205"/>
      <c r="F7" s="205"/>
      <c r="G7" s="204" t="s">
        <v>4</v>
      </c>
      <c r="H7" s="205"/>
      <c r="I7" s="205"/>
      <c r="J7" s="206" t="s">
        <v>1</v>
      </c>
      <c r="K7" s="206" t="s">
        <v>1</v>
      </c>
      <c r="L7" s="206" t="s">
        <v>1</v>
      </c>
      <c r="M7" s="206" t="s">
        <v>1</v>
      </c>
      <c r="N7" s="206" t="s">
        <v>1</v>
      </c>
      <c r="O7" s="206" t="s">
        <v>1</v>
      </c>
      <c r="P7" s="177" t="s">
        <v>67</v>
      </c>
      <c r="Q7" s="177" t="s">
        <v>1</v>
      </c>
      <c r="R7" s="177" t="s">
        <v>1</v>
      </c>
      <c r="S7" s="177" t="s">
        <v>1</v>
      </c>
      <c r="T7" s="177" t="s">
        <v>1</v>
      </c>
      <c r="U7" s="177" t="s">
        <v>1</v>
      </c>
      <c r="V7" s="177" t="s">
        <v>1</v>
      </c>
      <c r="W7" s="179" t="s">
        <v>5</v>
      </c>
      <c r="X7" s="180"/>
      <c r="Y7" s="180"/>
      <c r="Z7" s="182" t="s">
        <v>73</v>
      </c>
      <c r="AA7" s="183"/>
      <c r="AB7" s="184"/>
      <c r="AC7" s="72" t="s">
        <v>1</v>
      </c>
      <c r="AD7" s="188" t="s">
        <v>64</v>
      </c>
      <c r="AE7" s="175" t="s">
        <v>6</v>
      </c>
      <c r="AF7" s="181"/>
      <c r="AG7" s="175" t="s">
        <v>7</v>
      </c>
      <c r="AH7" s="176"/>
      <c r="AI7" s="171" t="s">
        <v>74</v>
      </c>
      <c r="AJ7" s="169" t="s">
        <v>68</v>
      </c>
      <c r="AK7" s="172" t="s">
        <v>70</v>
      </c>
      <c r="AL7" s="172"/>
      <c r="AM7" s="172"/>
      <c r="AN7" s="130"/>
    </row>
    <row r="8" spans="1:40" ht="63.75">
      <c r="A8" s="199"/>
      <c r="B8" s="201"/>
      <c r="C8" s="203"/>
      <c r="D8" s="24" t="s">
        <v>1</v>
      </c>
      <c r="E8" s="24" t="s">
        <v>1</v>
      </c>
      <c r="F8" s="24" t="s">
        <v>1</v>
      </c>
      <c r="G8" s="24" t="s">
        <v>1</v>
      </c>
      <c r="H8" s="24" t="s">
        <v>1</v>
      </c>
      <c r="I8" s="24" t="s">
        <v>1</v>
      </c>
      <c r="J8" s="207"/>
      <c r="K8" s="207"/>
      <c r="L8" s="207"/>
      <c r="M8" s="207"/>
      <c r="N8" s="207"/>
      <c r="O8" s="207"/>
      <c r="P8" s="178"/>
      <c r="Q8" s="178"/>
      <c r="R8" s="178"/>
      <c r="S8" s="178"/>
      <c r="T8" s="178"/>
      <c r="U8" s="178"/>
      <c r="V8" s="178"/>
      <c r="W8" s="73" t="s">
        <v>1</v>
      </c>
      <c r="X8" s="73" t="s">
        <v>1</v>
      </c>
      <c r="Y8" s="73" t="s">
        <v>1</v>
      </c>
      <c r="Z8" s="185"/>
      <c r="AA8" s="186"/>
      <c r="AB8" s="187"/>
      <c r="AC8" s="73"/>
      <c r="AD8" s="189"/>
      <c r="AE8" s="74" t="s">
        <v>1</v>
      </c>
      <c r="AF8" s="74" t="s">
        <v>1</v>
      </c>
      <c r="AG8" s="74" t="s">
        <v>1</v>
      </c>
      <c r="AH8" s="75" t="s">
        <v>1</v>
      </c>
      <c r="AI8" s="171"/>
      <c r="AJ8" s="170"/>
      <c r="AK8" s="58" t="s">
        <v>69</v>
      </c>
      <c r="AL8" s="57" t="s">
        <v>61</v>
      </c>
      <c r="AM8" s="57" t="s">
        <v>63</v>
      </c>
      <c r="AN8" s="57" t="s">
        <v>75</v>
      </c>
    </row>
    <row r="9" spans="1:40">
      <c r="A9" s="9"/>
      <c r="B9" s="25">
        <v>1</v>
      </c>
      <c r="C9" s="26"/>
      <c r="D9" s="27"/>
      <c r="E9" s="27"/>
      <c r="F9" s="27"/>
      <c r="G9" s="27"/>
      <c r="H9" s="27"/>
      <c r="I9" s="27"/>
      <c r="J9" s="28"/>
      <c r="K9" s="28"/>
      <c r="L9" s="28"/>
      <c r="M9" s="28"/>
      <c r="N9" s="28"/>
      <c r="O9" s="28"/>
      <c r="P9" s="76">
        <v>2</v>
      </c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>
        <v>3</v>
      </c>
      <c r="AC9" s="76"/>
      <c r="AD9" s="137">
        <v>4</v>
      </c>
      <c r="AE9" s="77"/>
      <c r="AF9" s="77"/>
      <c r="AG9" s="77"/>
      <c r="AH9" s="78"/>
      <c r="AI9" s="79">
        <v>5</v>
      </c>
      <c r="AJ9" s="80">
        <v>6</v>
      </c>
      <c r="AK9" s="141">
        <v>7</v>
      </c>
      <c r="AL9" s="80">
        <v>8</v>
      </c>
      <c r="AM9" s="80">
        <v>9</v>
      </c>
      <c r="AN9" s="143">
        <v>10</v>
      </c>
    </row>
    <row r="10" spans="1:40" s="7" customFormat="1">
      <c r="A10" s="23"/>
      <c r="B10" s="42" t="s">
        <v>55</v>
      </c>
      <c r="C10" s="43"/>
      <c r="D10" s="44"/>
      <c r="E10" s="44"/>
      <c r="F10" s="44"/>
      <c r="G10" s="44"/>
      <c r="H10" s="44"/>
      <c r="I10" s="44"/>
      <c r="J10" s="45"/>
      <c r="K10" s="45"/>
      <c r="L10" s="45"/>
      <c r="M10" s="45"/>
      <c r="N10" s="45"/>
      <c r="O10" s="45"/>
      <c r="P10" s="81">
        <f>P11+P12</f>
        <v>17967239.739999998</v>
      </c>
      <c r="Q10" s="81">
        <f t="shared" ref="Q10:AB10" si="0">Q11+Q12</f>
        <v>1461.6979999999999</v>
      </c>
      <c r="R10" s="81">
        <f t="shared" si="0"/>
        <v>1461.6979999999999</v>
      </c>
      <c r="S10" s="81">
        <f t="shared" si="0"/>
        <v>0</v>
      </c>
      <c r="T10" s="81">
        <f t="shared" si="0"/>
        <v>0</v>
      </c>
      <c r="U10" s="81">
        <f t="shared" si="0"/>
        <v>0</v>
      </c>
      <c r="V10" s="81">
        <f t="shared" si="0"/>
        <v>0</v>
      </c>
      <c r="W10" s="81">
        <f t="shared" si="0"/>
        <v>0</v>
      </c>
      <c r="X10" s="81">
        <f t="shared" si="0"/>
        <v>1642.9496799999999</v>
      </c>
      <c r="Y10" s="81">
        <f t="shared" si="0"/>
        <v>1642.9496799999999</v>
      </c>
      <c r="Z10" s="81">
        <f t="shared" si="0"/>
        <v>0</v>
      </c>
      <c r="AA10" s="81">
        <f t="shared" si="0"/>
        <v>1642.9496799999999</v>
      </c>
      <c r="AB10" s="81">
        <f t="shared" si="0"/>
        <v>12921558.82</v>
      </c>
      <c r="AC10" s="81">
        <v>16527.891749999999</v>
      </c>
      <c r="AD10" s="158">
        <f>AB10/P10</f>
        <v>0.71917328465501962</v>
      </c>
      <c r="AE10" s="82"/>
      <c r="AF10" s="82"/>
      <c r="AG10" s="82"/>
      <c r="AH10" s="83"/>
      <c r="AI10" s="84">
        <f>AI11+AI12</f>
        <v>13786907.979999999</v>
      </c>
      <c r="AJ10" s="84">
        <f>AJ11+AJ12</f>
        <v>20378200.18</v>
      </c>
      <c r="AK10" s="144">
        <f>P10/AJ10</f>
        <v>0.88168923561923707</v>
      </c>
      <c r="AL10" s="85">
        <f>AB10/AI10</f>
        <v>0.93723399320171585</v>
      </c>
      <c r="AM10" s="86">
        <f>AB10-AI10</f>
        <v>-865349.15999999829</v>
      </c>
      <c r="AN10" s="144"/>
    </row>
    <row r="11" spans="1:40" s="7" customFormat="1">
      <c r="A11" s="23"/>
      <c r="B11" s="46" t="s">
        <v>56</v>
      </c>
      <c r="C11" s="47"/>
      <c r="D11" s="48"/>
      <c r="E11" s="48"/>
      <c r="F11" s="48"/>
      <c r="G11" s="48"/>
      <c r="H11" s="48"/>
      <c r="I11" s="48"/>
      <c r="J11" s="49"/>
      <c r="K11" s="49"/>
      <c r="L11" s="49"/>
      <c r="M11" s="49"/>
      <c r="N11" s="49"/>
      <c r="O11" s="49"/>
      <c r="P11" s="87">
        <v>16380542.59</v>
      </c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>
        <v>11875768.83</v>
      </c>
      <c r="AC11" s="87">
        <v>14884.942069999999</v>
      </c>
      <c r="AD11" s="159">
        <f t="shared" ref="AD11:AD45" si="1">AB11/P11</f>
        <v>0.72499239660412251</v>
      </c>
      <c r="AE11" s="88"/>
      <c r="AF11" s="88"/>
      <c r="AG11" s="88"/>
      <c r="AH11" s="89"/>
      <c r="AI11" s="90">
        <v>12891863.949999999</v>
      </c>
      <c r="AJ11" s="90">
        <v>18765679.469999999</v>
      </c>
      <c r="AK11" s="132">
        <f t="shared" ref="AK11:AK45" si="2">P11/AJ11</f>
        <v>0.87289898648151643</v>
      </c>
      <c r="AL11" s="91">
        <f t="shared" ref="AL11:AL45" si="3">AB11/AI11</f>
        <v>0.92118322657291163</v>
      </c>
      <c r="AM11" s="92">
        <f t="shared" ref="AM11:AM43" si="4">AB11-AI11</f>
        <v>-1016095.1199999992</v>
      </c>
      <c r="AN11" s="132"/>
    </row>
    <row r="12" spans="1:40" s="7" customFormat="1">
      <c r="A12" s="19" t="s">
        <v>8</v>
      </c>
      <c r="B12" s="50" t="s">
        <v>60</v>
      </c>
      <c r="C12" s="20"/>
      <c r="D12" s="21"/>
      <c r="E12" s="20"/>
      <c r="F12" s="20"/>
      <c r="G12" s="20"/>
      <c r="H12" s="20"/>
      <c r="I12" s="20"/>
      <c r="J12" s="20"/>
      <c r="K12" s="20"/>
      <c r="L12" s="20"/>
      <c r="M12" s="22">
        <v>0</v>
      </c>
      <c r="N12" s="22">
        <v>1671.998</v>
      </c>
      <c r="O12" s="22">
        <v>-210.3</v>
      </c>
      <c r="P12" s="93">
        <f>P13+P39</f>
        <v>1586697.15</v>
      </c>
      <c r="Q12" s="93">
        <f t="shared" ref="Q12:AB12" si="5">Q13+Q39</f>
        <v>1461.6979999999999</v>
      </c>
      <c r="R12" s="93">
        <f t="shared" si="5"/>
        <v>1461.6979999999999</v>
      </c>
      <c r="S12" s="93">
        <f t="shared" si="5"/>
        <v>0</v>
      </c>
      <c r="T12" s="93">
        <f t="shared" si="5"/>
        <v>0</v>
      </c>
      <c r="U12" s="93">
        <f t="shared" si="5"/>
        <v>0</v>
      </c>
      <c r="V12" s="93">
        <f t="shared" si="5"/>
        <v>0</v>
      </c>
      <c r="W12" s="93">
        <f t="shared" si="5"/>
        <v>0</v>
      </c>
      <c r="X12" s="93">
        <f t="shared" si="5"/>
        <v>1642.9496799999999</v>
      </c>
      <c r="Y12" s="93">
        <f t="shared" si="5"/>
        <v>1642.9496799999999</v>
      </c>
      <c r="Z12" s="93">
        <f t="shared" si="5"/>
        <v>0</v>
      </c>
      <c r="AA12" s="93">
        <f t="shared" si="5"/>
        <v>1642.9496799999999</v>
      </c>
      <c r="AB12" s="93">
        <f t="shared" si="5"/>
        <v>1045789.99</v>
      </c>
      <c r="AC12" s="93">
        <v>1642.9496799999999</v>
      </c>
      <c r="AD12" s="160">
        <f t="shared" si="1"/>
        <v>0.65909867550969004</v>
      </c>
      <c r="AE12" s="93">
        <v>-181.25167999999999</v>
      </c>
      <c r="AF12" s="94">
        <v>1.124000771705236</v>
      </c>
      <c r="AG12" s="93">
        <v>0</v>
      </c>
      <c r="AH12" s="95"/>
      <c r="AI12" s="96">
        <f>AI13+AI39</f>
        <v>895044.03</v>
      </c>
      <c r="AJ12" s="96">
        <f>AJ13+AJ39</f>
        <v>1612520.71</v>
      </c>
      <c r="AK12" s="135">
        <f t="shared" si="2"/>
        <v>0.98398559482687198</v>
      </c>
      <c r="AL12" s="97">
        <f t="shared" si="3"/>
        <v>1.1684229545668272</v>
      </c>
      <c r="AM12" s="98">
        <f t="shared" si="4"/>
        <v>150745.95999999996</v>
      </c>
      <c r="AN12" s="135"/>
    </row>
    <row r="13" spans="1:40" s="7" customFormat="1">
      <c r="A13" s="19"/>
      <c r="B13" s="34" t="s">
        <v>59</v>
      </c>
      <c r="C13" s="35"/>
      <c r="D13" s="36"/>
      <c r="E13" s="35"/>
      <c r="F13" s="35"/>
      <c r="G13" s="35"/>
      <c r="H13" s="35"/>
      <c r="I13" s="35"/>
      <c r="J13" s="35"/>
      <c r="K13" s="35"/>
      <c r="L13" s="35"/>
      <c r="M13" s="37"/>
      <c r="N13" s="37"/>
      <c r="O13" s="37"/>
      <c r="P13" s="99">
        <f>P14+P26</f>
        <v>1289536.52</v>
      </c>
      <c r="Q13" s="99">
        <f t="shared" ref="Q13:AH13" si="6">Q14+Q26</f>
        <v>1196.6979999999999</v>
      </c>
      <c r="R13" s="99">
        <f t="shared" si="6"/>
        <v>1196.6979999999999</v>
      </c>
      <c r="S13" s="99">
        <f t="shared" si="6"/>
        <v>0</v>
      </c>
      <c r="T13" s="99">
        <f t="shared" si="6"/>
        <v>0</v>
      </c>
      <c r="U13" s="99">
        <f t="shared" si="6"/>
        <v>0</v>
      </c>
      <c r="V13" s="99">
        <f t="shared" si="6"/>
        <v>0</v>
      </c>
      <c r="W13" s="99">
        <f t="shared" si="6"/>
        <v>0</v>
      </c>
      <c r="X13" s="99">
        <f t="shared" si="6"/>
        <v>1249.05071</v>
      </c>
      <c r="Y13" s="99">
        <f t="shared" si="6"/>
        <v>1249.05071</v>
      </c>
      <c r="Z13" s="99">
        <f t="shared" si="6"/>
        <v>0</v>
      </c>
      <c r="AA13" s="99">
        <f t="shared" si="6"/>
        <v>1249.05071</v>
      </c>
      <c r="AB13" s="99">
        <f t="shared" si="6"/>
        <v>761861.29</v>
      </c>
      <c r="AC13" s="99">
        <f t="shared" si="6"/>
        <v>1249.05071</v>
      </c>
      <c r="AD13" s="164">
        <f t="shared" si="1"/>
        <v>0.59080241480869422</v>
      </c>
      <c r="AE13" s="99">
        <f t="shared" si="6"/>
        <v>-52.352710000000002</v>
      </c>
      <c r="AF13" s="99">
        <f t="shared" si="6"/>
        <v>2.0789718985706354</v>
      </c>
      <c r="AG13" s="99">
        <f t="shared" si="6"/>
        <v>0</v>
      </c>
      <c r="AH13" s="99">
        <f t="shared" si="6"/>
        <v>0</v>
      </c>
      <c r="AI13" s="99">
        <f>AI14+AI26</f>
        <v>687617</v>
      </c>
      <c r="AJ13" s="99">
        <f>AJ14+AJ26</f>
        <v>1332431.56</v>
      </c>
      <c r="AK13" s="145">
        <f t="shared" si="2"/>
        <v>0.96780694687237812</v>
      </c>
      <c r="AL13" s="100">
        <f t="shared" si="3"/>
        <v>1.1079733194496355</v>
      </c>
      <c r="AM13" s="101">
        <f t="shared" si="4"/>
        <v>74244.290000000037</v>
      </c>
      <c r="AN13" s="145">
        <f>AN14+AN26</f>
        <v>0.99999999999999989</v>
      </c>
    </row>
    <row r="14" spans="1:40" outlineLevel="1">
      <c r="A14" s="2" t="s">
        <v>9</v>
      </c>
      <c r="B14" s="38" t="s">
        <v>10</v>
      </c>
      <c r="C14" s="39"/>
      <c r="D14" s="40"/>
      <c r="E14" s="39"/>
      <c r="F14" s="39"/>
      <c r="G14" s="39"/>
      <c r="H14" s="39"/>
      <c r="I14" s="39"/>
      <c r="J14" s="39"/>
      <c r="K14" s="39"/>
      <c r="L14" s="39"/>
      <c r="M14" s="41">
        <v>0</v>
      </c>
      <c r="N14" s="41">
        <v>546.69799999999998</v>
      </c>
      <c r="O14" s="41">
        <v>0</v>
      </c>
      <c r="P14" s="102">
        <f>P15+P20+P21</f>
        <v>632650</v>
      </c>
      <c r="Q14" s="102">
        <f t="shared" ref="Q14:AB14" si="7">Q15+Q20+Q21</f>
        <v>546.69799999999998</v>
      </c>
      <c r="R14" s="102">
        <f t="shared" si="7"/>
        <v>546.69799999999998</v>
      </c>
      <c r="S14" s="102">
        <f t="shared" si="7"/>
        <v>0</v>
      </c>
      <c r="T14" s="102">
        <f t="shared" si="7"/>
        <v>0</v>
      </c>
      <c r="U14" s="102">
        <f t="shared" si="7"/>
        <v>0</v>
      </c>
      <c r="V14" s="102">
        <f t="shared" si="7"/>
        <v>0</v>
      </c>
      <c r="W14" s="102">
        <f t="shared" si="7"/>
        <v>0</v>
      </c>
      <c r="X14" s="102">
        <f t="shared" si="7"/>
        <v>541.29476</v>
      </c>
      <c r="Y14" s="102">
        <f t="shared" si="7"/>
        <v>541.29476</v>
      </c>
      <c r="Z14" s="102">
        <f t="shared" si="7"/>
        <v>0</v>
      </c>
      <c r="AA14" s="102">
        <f t="shared" si="7"/>
        <v>541.29476</v>
      </c>
      <c r="AB14" s="102">
        <f t="shared" si="7"/>
        <v>387884.83999999997</v>
      </c>
      <c r="AC14" s="102">
        <v>541.29476</v>
      </c>
      <c r="AD14" s="165">
        <f t="shared" si="1"/>
        <v>0.61311126215126843</v>
      </c>
      <c r="AE14" s="102">
        <v>5.4032400000000003</v>
      </c>
      <c r="AF14" s="103">
        <v>0.99011659087832771</v>
      </c>
      <c r="AG14" s="102">
        <v>0</v>
      </c>
      <c r="AH14" s="104"/>
      <c r="AI14" s="105">
        <f>AI15+AI21+AI20</f>
        <v>430290.81</v>
      </c>
      <c r="AJ14" s="105">
        <f>AJ15+AJ21+AJ20</f>
        <v>709200.11</v>
      </c>
      <c r="AK14" s="166">
        <f t="shared" si="2"/>
        <v>0.89206133935878829</v>
      </c>
      <c r="AL14" s="66">
        <f t="shared" si="3"/>
        <v>0.90144811598462904</v>
      </c>
      <c r="AM14" s="67">
        <f t="shared" si="4"/>
        <v>-42405.97000000003</v>
      </c>
      <c r="AN14" s="146">
        <f>AB14/AB13</f>
        <v>0.50912790174704892</v>
      </c>
    </row>
    <row r="15" spans="1:40" ht="76.5" outlineLevel="2">
      <c r="A15" s="2" t="s">
        <v>11</v>
      </c>
      <c r="B15" s="3" t="s">
        <v>12</v>
      </c>
      <c r="C15" s="2"/>
      <c r="D15" s="4"/>
      <c r="E15" s="2"/>
      <c r="F15" s="2"/>
      <c r="G15" s="2"/>
      <c r="H15" s="2"/>
      <c r="I15" s="2"/>
      <c r="J15" s="2"/>
      <c r="K15" s="2"/>
      <c r="L15" s="2"/>
      <c r="M15" s="5">
        <v>0</v>
      </c>
      <c r="N15" s="5">
        <v>543.39800000000002</v>
      </c>
      <c r="O15" s="5">
        <v>0</v>
      </c>
      <c r="P15" s="29">
        <v>631600</v>
      </c>
      <c r="Q15" s="29">
        <v>543.39800000000002</v>
      </c>
      <c r="R15" s="29">
        <v>543.39800000000002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536.69240000000002</v>
      </c>
      <c r="Y15" s="29">
        <v>536.69240000000002</v>
      </c>
      <c r="Z15" s="29">
        <v>0</v>
      </c>
      <c r="AA15" s="29">
        <v>536.69240000000002</v>
      </c>
      <c r="AB15" s="29">
        <v>370504.85</v>
      </c>
      <c r="AC15" s="29">
        <v>536.69240000000002</v>
      </c>
      <c r="AD15" s="138">
        <f t="shared" si="1"/>
        <v>0.58661312539582011</v>
      </c>
      <c r="AE15" s="106">
        <v>6.7055999999999996</v>
      </c>
      <c r="AF15" s="107">
        <v>0.98765987361013474</v>
      </c>
      <c r="AG15" s="106">
        <v>0</v>
      </c>
      <c r="AH15" s="108"/>
      <c r="AI15" s="29">
        <v>429290.2</v>
      </c>
      <c r="AJ15" s="68">
        <v>708199.5</v>
      </c>
      <c r="AK15" s="133">
        <f t="shared" si="2"/>
        <v>0.89183909336281653</v>
      </c>
      <c r="AL15" s="55">
        <f t="shared" si="3"/>
        <v>0.86306384352589449</v>
      </c>
      <c r="AM15" s="56">
        <f t="shared" si="4"/>
        <v>-58785.350000000035</v>
      </c>
      <c r="AN15" s="54">
        <f>AB15/AB13</f>
        <v>0.48631536325989205</v>
      </c>
    </row>
    <row r="16" spans="1:40" ht="89.25" hidden="1" outlineLevel="3">
      <c r="A16" s="2" t="s">
        <v>13</v>
      </c>
      <c r="B16" s="3" t="s">
        <v>14</v>
      </c>
      <c r="C16" s="2"/>
      <c r="D16" s="4"/>
      <c r="E16" s="2"/>
      <c r="F16" s="2"/>
      <c r="G16" s="2"/>
      <c r="H16" s="2"/>
      <c r="I16" s="2"/>
      <c r="J16" s="2"/>
      <c r="K16" s="2"/>
      <c r="L16" s="2"/>
      <c r="M16" s="5">
        <v>0</v>
      </c>
      <c r="N16" s="5">
        <v>543.39800000000002</v>
      </c>
      <c r="O16" s="5">
        <v>0</v>
      </c>
      <c r="P16" s="29"/>
      <c r="Q16" s="29">
        <v>543.39800000000002</v>
      </c>
      <c r="R16" s="29">
        <v>543.39800000000002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/>
      <c r="AC16" s="29">
        <v>0</v>
      </c>
      <c r="AD16" s="138" t="e">
        <f t="shared" si="1"/>
        <v>#DIV/0!</v>
      </c>
      <c r="AE16" s="106">
        <v>543.39800000000002</v>
      </c>
      <c r="AF16" s="107">
        <v>0</v>
      </c>
      <c r="AG16" s="106">
        <v>0</v>
      </c>
      <c r="AH16" s="108"/>
      <c r="AI16" s="29"/>
      <c r="AJ16" s="68"/>
      <c r="AK16" s="133" t="e">
        <f t="shared" si="2"/>
        <v>#DIV/0!</v>
      </c>
      <c r="AL16" s="55" t="e">
        <f t="shared" si="3"/>
        <v>#DIV/0!</v>
      </c>
      <c r="AM16" s="56">
        <f t="shared" si="4"/>
        <v>0</v>
      </c>
      <c r="AN16" s="54">
        <f t="shared" ref="AN16:AN19" si="8">AB16/AB15</f>
        <v>0</v>
      </c>
    </row>
    <row r="17" spans="1:40" hidden="1" outlineLevel="3">
      <c r="A17" s="2" t="s">
        <v>15</v>
      </c>
      <c r="B17" s="3">
        <v>1.8210102010011001E+19</v>
      </c>
      <c r="C17" s="2"/>
      <c r="D17" s="4"/>
      <c r="E17" s="2"/>
      <c r="F17" s="2"/>
      <c r="G17" s="2"/>
      <c r="H17" s="2"/>
      <c r="I17" s="2"/>
      <c r="J17" s="2"/>
      <c r="K17" s="2"/>
      <c r="L17" s="2"/>
      <c r="M17" s="5">
        <v>0</v>
      </c>
      <c r="N17" s="5">
        <v>0</v>
      </c>
      <c r="O17" s="5">
        <v>0</v>
      </c>
      <c r="P17" s="29"/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536.65337999999997</v>
      </c>
      <c r="Y17" s="29">
        <v>536.65337999999997</v>
      </c>
      <c r="Z17" s="29">
        <v>0</v>
      </c>
      <c r="AA17" s="29">
        <v>536.65337999999997</v>
      </c>
      <c r="AB17" s="29"/>
      <c r="AC17" s="29">
        <v>536.65337999999997</v>
      </c>
      <c r="AD17" s="138" t="e">
        <f t="shared" si="1"/>
        <v>#DIV/0!</v>
      </c>
      <c r="AE17" s="106">
        <v>-536.65337999999997</v>
      </c>
      <c r="AF17" s="107"/>
      <c r="AG17" s="106">
        <v>0</v>
      </c>
      <c r="AH17" s="108"/>
      <c r="AI17" s="29"/>
      <c r="AJ17" s="68"/>
      <c r="AK17" s="133" t="e">
        <f t="shared" si="2"/>
        <v>#DIV/0!</v>
      </c>
      <c r="AL17" s="55" t="e">
        <f t="shared" si="3"/>
        <v>#DIV/0!</v>
      </c>
      <c r="AM17" s="56">
        <f t="shared" si="4"/>
        <v>0</v>
      </c>
      <c r="AN17" s="54" t="e">
        <f t="shared" si="8"/>
        <v>#DIV/0!</v>
      </c>
    </row>
    <row r="18" spans="1:40" ht="89.25" hidden="1" outlineLevel="3">
      <c r="A18" s="2" t="s">
        <v>16</v>
      </c>
      <c r="B18" s="3" t="s">
        <v>17</v>
      </c>
      <c r="C18" s="2"/>
      <c r="D18" s="4"/>
      <c r="E18" s="2"/>
      <c r="F18" s="2"/>
      <c r="G18" s="2"/>
      <c r="H18" s="2"/>
      <c r="I18" s="2"/>
      <c r="J18" s="2"/>
      <c r="K18" s="2"/>
      <c r="L18" s="2"/>
      <c r="M18" s="5">
        <v>0</v>
      </c>
      <c r="N18" s="5">
        <v>0</v>
      </c>
      <c r="O18" s="5">
        <v>0</v>
      </c>
      <c r="P18" s="29"/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2.103E-2</v>
      </c>
      <c r="Y18" s="29">
        <v>2.103E-2</v>
      </c>
      <c r="Z18" s="29">
        <v>0</v>
      </c>
      <c r="AA18" s="29">
        <v>2.103E-2</v>
      </c>
      <c r="AB18" s="29"/>
      <c r="AC18" s="29">
        <v>2.103E-2</v>
      </c>
      <c r="AD18" s="138" t="e">
        <f t="shared" si="1"/>
        <v>#DIV/0!</v>
      </c>
      <c r="AE18" s="106">
        <v>-2.103E-2</v>
      </c>
      <c r="AF18" s="107"/>
      <c r="AG18" s="106">
        <v>0</v>
      </c>
      <c r="AH18" s="108"/>
      <c r="AI18" s="29"/>
      <c r="AJ18" s="68"/>
      <c r="AK18" s="133" t="e">
        <f t="shared" si="2"/>
        <v>#DIV/0!</v>
      </c>
      <c r="AL18" s="55" t="e">
        <f t="shared" si="3"/>
        <v>#DIV/0!</v>
      </c>
      <c r="AM18" s="56">
        <f t="shared" si="4"/>
        <v>0</v>
      </c>
      <c r="AN18" s="54" t="e">
        <f t="shared" si="8"/>
        <v>#DIV/0!</v>
      </c>
    </row>
    <row r="19" spans="1:40" hidden="1" outlineLevel="3">
      <c r="A19" s="2" t="s">
        <v>18</v>
      </c>
      <c r="B19" s="3">
        <v>1.8210102010013E+19</v>
      </c>
      <c r="C19" s="2"/>
      <c r="D19" s="4"/>
      <c r="E19" s="2"/>
      <c r="F19" s="2"/>
      <c r="G19" s="2"/>
      <c r="H19" s="2"/>
      <c r="I19" s="2"/>
      <c r="J19" s="2"/>
      <c r="K19" s="2"/>
      <c r="L19" s="2"/>
      <c r="M19" s="5">
        <v>0</v>
      </c>
      <c r="N19" s="5">
        <v>0</v>
      </c>
      <c r="O19" s="5">
        <v>0</v>
      </c>
      <c r="P19" s="29"/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1.7989999999999999E-2</v>
      </c>
      <c r="Y19" s="29">
        <v>1.7989999999999999E-2</v>
      </c>
      <c r="Z19" s="29">
        <v>0</v>
      </c>
      <c r="AA19" s="29">
        <v>1.7989999999999999E-2</v>
      </c>
      <c r="AB19" s="29"/>
      <c r="AC19" s="29">
        <v>1.7989999999999999E-2</v>
      </c>
      <c r="AD19" s="138" t="e">
        <f t="shared" si="1"/>
        <v>#DIV/0!</v>
      </c>
      <c r="AE19" s="106">
        <v>-1.7989999999999999E-2</v>
      </c>
      <c r="AF19" s="107"/>
      <c r="AG19" s="106">
        <v>0</v>
      </c>
      <c r="AH19" s="108"/>
      <c r="AI19" s="29"/>
      <c r="AJ19" s="68"/>
      <c r="AK19" s="133" t="e">
        <f t="shared" si="2"/>
        <v>#DIV/0!</v>
      </c>
      <c r="AL19" s="55" t="e">
        <f t="shared" si="3"/>
        <v>#DIV/0!</v>
      </c>
      <c r="AM19" s="56">
        <f t="shared" si="4"/>
        <v>0</v>
      </c>
      <c r="AN19" s="54" t="e">
        <f t="shared" si="8"/>
        <v>#DIV/0!</v>
      </c>
    </row>
    <row r="20" spans="1:40" ht="114.75" outlineLevel="3">
      <c r="A20" s="2"/>
      <c r="B20" s="6" t="s">
        <v>54</v>
      </c>
      <c r="C20" s="2"/>
      <c r="D20" s="4"/>
      <c r="E20" s="2"/>
      <c r="F20" s="2"/>
      <c r="G20" s="2"/>
      <c r="H20" s="2"/>
      <c r="I20" s="2"/>
      <c r="J20" s="2"/>
      <c r="K20" s="2"/>
      <c r="L20" s="2"/>
      <c r="M20" s="5"/>
      <c r="N20" s="5"/>
      <c r="O20" s="5"/>
      <c r="P20" s="29">
        <v>50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138"/>
      <c r="AE20" s="106"/>
      <c r="AF20" s="107"/>
      <c r="AG20" s="106"/>
      <c r="AH20" s="108"/>
      <c r="AI20" s="29">
        <v>37.26</v>
      </c>
      <c r="AJ20" s="68">
        <v>37.26</v>
      </c>
      <c r="AK20" s="133"/>
      <c r="AL20" s="55"/>
      <c r="AM20" s="56">
        <f t="shared" si="4"/>
        <v>-37.26</v>
      </c>
      <c r="AN20" s="54"/>
    </row>
    <row r="21" spans="1:40" ht="51" outlineLevel="2">
      <c r="A21" s="2" t="s">
        <v>19</v>
      </c>
      <c r="B21" s="3" t="s">
        <v>20</v>
      </c>
      <c r="C21" s="2"/>
      <c r="D21" s="4"/>
      <c r="E21" s="2"/>
      <c r="F21" s="2"/>
      <c r="G21" s="2"/>
      <c r="H21" s="2"/>
      <c r="I21" s="2"/>
      <c r="J21" s="2"/>
      <c r="K21" s="2"/>
      <c r="L21" s="2"/>
      <c r="M21" s="5">
        <v>0</v>
      </c>
      <c r="N21" s="5">
        <v>3.3</v>
      </c>
      <c r="O21" s="5">
        <v>0</v>
      </c>
      <c r="P21" s="29">
        <v>1000</v>
      </c>
      <c r="Q21" s="29">
        <v>3.3</v>
      </c>
      <c r="R21" s="29">
        <v>3.3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4.60236</v>
      </c>
      <c r="Y21" s="29">
        <v>4.60236</v>
      </c>
      <c r="Z21" s="29">
        <v>0</v>
      </c>
      <c r="AA21" s="29">
        <v>4.60236</v>
      </c>
      <c r="AB21" s="29">
        <v>17379.990000000002</v>
      </c>
      <c r="AC21" s="29">
        <v>4.60236</v>
      </c>
      <c r="AD21" s="138">
        <f t="shared" si="1"/>
        <v>17.379990000000003</v>
      </c>
      <c r="AE21" s="106">
        <v>-1.30236</v>
      </c>
      <c r="AF21" s="107">
        <v>1.3946545454545454</v>
      </c>
      <c r="AG21" s="106">
        <v>0</v>
      </c>
      <c r="AH21" s="108"/>
      <c r="AI21" s="29">
        <v>963.35</v>
      </c>
      <c r="AJ21" s="68">
        <v>963.35</v>
      </c>
      <c r="AK21" s="133">
        <f t="shared" si="2"/>
        <v>1.0380443244926558</v>
      </c>
      <c r="AL21" s="55">
        <f t="shared" si="3"/>
        <v>18.041199979239114</v>
      </c>
      <c r="AM21" s="56">
        <f t="shared" si="4"/>
        <v>16416.640000000003</v>
      </c>
      <c r="AN21" s="54">
        <f>AB21/AB13</f>
        <v>2.2812538487156895E-2</v>
      </c>
    </row>
    <row r="22" spans="1:40" ht="51" hidden="1" outlineLevel="3">
      <c r="A22" s="2" t="s">
        <v>21</v>
      </c>
      <c r="B22" s="3" t="s">
        <v>22</v>
      </c>
      <c r="C22" s="2"/>
      <c r="D22" s="4"/>
      <c r="E22" s="2"/>
      <c r="F22" s="2"/>
      <c r="G22" s="2"/>
      <c r="H22" s="2"/>
      <c r="I22" s="2"/>
      <c r="J22" s="2"/>
      <c r="K22" s="2"/>
      <c r="L22" s="2"/>
      <c r="M22" s="5">
        <v>0</v>
      </c>
      <c r="N22" s="5">
        <v>3.3</v>
      </c>
      <c r="O22" s="5">
        <v>0</v>
      </c>
      <c r="P22" s="29">
        <v>3.3</v>
      </c>
      <c r="Q22" s="29">
        <v>3.3</v>
      </c>
      <c r="R22" s="29">
        <v>3.3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138">
        <f t="shared" si="1"/>
        <v>0</v>
      </c>
      <c r="AE22" s="106">
        <v>3.3</v>
      </c>
      <c r="AF22" s="107">
        <v>0</v>
      </c>
      <c r="AG22" s="106">
        <v>0</v>
      </c>
      <c r="AH22" s="108"/>
      <c r="AI22" s="68"/>
      <c r="AJ22" s="68"/>
      <c r="AK22" s="133" t="e">
        <f t="shared" si="2"/>
        <v>#DIV/0!</v>
      </c>
      <c r="AL22" s="55" t="e">
        <f t="shared" si="3"/>
        <v>#DIV/0!</v>
      </c>
      <c r="AM22" s="56">
        <f t="shared" si="4"/>
        <v>0</v>
      </c>
      <c r="AN22" s="54"/>
    </row>
    <row r="23" spans="1:40" hidden="1" outlineLevel="3">
      <c r="A23" s="2" t="s">
        <v>23</v>
      </c>
      <c r="B23" s="3">
        <v>1.8210102030011001E+19</v>
      </c>
      <c r="C23" s="2"/>
      <c r="D23" s="4"/>
      <c r="E23" s="2"/>
      <c r="F23" s="2"/>
      <c r="G23" s="2"/>
      <c r="H23" s="2"/>
      <c r="I23" s="2"/>
      <c r="J23" s="2"/>
      <c r="K23" s="2"/>
      <c r="L23" s="2"/>
      <c r="M23" s="5">
        <v>0</v>
      </c>
      <c r="N23" s="5">
        <v>0</v>
      </c>
      <c r="O23" s="5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4.5951500000000003</v>
      </c>
      <c r="Y23" s="29">
        <v>4.5951500000000003</v>
      </c>
      <c r="Z23" s="29">
        <v>0</v>
      </c>
      <c r="AA23" s="29">
        <v>4.5951500000000003</v>
      </c>
      <c r="AB23" s="29">
        <v>4.5951500000000003</v>
      </c>
      <c r="AC23" s="29">
        <v>4.5951500000000003</v>
      </c>
      <c r="AD23" s="138" t="e">
        <f t="shared" si="1"/>
        <v>#DIV/0!</v>
      </c>
      <c r="AE23" s="106">
        <v>-4.5951500000000003</v>
      </c>
      <c r="AF23" s="107"/>
      <c r="AG23" s="106">
        <v>0</v>
      </c>
      <c r="AH23" s="108"/>
      <c r="AI23" s="68"/>
      <c r="AJ23" s="68"/>
      <c r="AK23" s="133" t="e">
        <f t="shared" si="2"/>
        <v>#DIV/0!</v>
      </c>
      <c r="AL23" s="55" t="e">
        <f t="shared" si="3"/>
        <v>#DIV/0!</v>
      </c>
      <c r="AM23" s="56">
        <f t="shared" si="4"/>
        <v>4.5951500000000003</v>
      </c>
      <c r="AN23" s="54"/>
    </row>
    <row r="24" spans="1:40" ht="51" hidden="1" outlineLevel="3">
      <c r="A24" s="2" t="s">
        <v>24</v>
      </c>
      <c r="B24" s="3" t="s">
        <v>22</v>
      </c>
      <c r="C24" s="2"/>
      <c r="D24" s="4"/>
      <c r="E24" s="2"/>
      <c r="F24" s="2"/>
      <c r="G24" s="2"/>
      <c r="H24" s="2"/>
      <c r="I24" s="2"/>
      <c r="J24" s="2"/>
      <c r="K24" s="2"/>
      <c r="L24" s="2"/>
      <c r="M24" s="5">
        <v>0</v>
      </c>
      <c r="N24" s="5">
        <v>0</v>
      </c>
      <c r="O24" s="5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8.8400000000000006E-3</v>
      </c>
      <c r="Y24" s="29">
        <v>8.8400000000000006E-3</v>
      </c>
      <c r="Z24" s="29">
        <v>0</v>
      </c>
      <c r="AA24" s="29">
        <v>8.8400000000000006E-3</v>
      </c>
      <c r="AB24" s="29">
        <v>8.8400000000000006E-3</v>
      </c>
      <c r="AC24" s="29">
        <v>8.8400000000000006E-3</v>
      </c>
      <c r="AD24" s="138" t="e">
        <f t="shared" si="1"/>
        <v>#DIV/0!</v>
      </c>
      <c r="AE24" s="106">
        <v>-8.8400000000000006E-3</v>
      </c>
      <c r="AF24" s="107"/>
      <c r="AG24" s="106">
        <v>0</v>
      </c>
      <c r="AH24" s="108"/>
      <c r="AI24" s="68"/>
      <c r="AJ24" s="68"/>
      <c r="AK24" s="133" t="e">
        <f t="shared" si="2"/>
        <v>#DIV/0!</v>
      </c>
      <c r="AL24" s="55" t="e">
        <f t="shared" si="3"/>
        <v>#DIV/0!</v>
      </c>
      <c r="AM24" s="56">
        <f t="shared" si="4"/>
        <v>8.8400000000000006E-3</v>
      </c>
      <c r="AN24" s="54"/>
    </row>
    <row r="25" spans="1:40" hidden="1" outlineLevel="3">
      <c r="A25" s="2" t="s">
        <v>25</v>
      </c>
      <c r="B25" s="3">
        <v>1.8210102030013E+19</v>
      </c>
      <c r="C25" s="2"/>
      <c r="D25" s="4"/>
      <c r="E25" s="2"/>
      <c r="F25" s="2"/>
      <c r="G25" s="2"/>
      <c r="H25" s="2"/>
      <c r="I25" s="2"/>
      <c r="J25" s="2"/>
      <c r="K25" s="2"/>
      <c r="L25" s="2"/>
      <c r="M25" s="5">
        <v>0</v>
      </c>
      <c r="N25" s="5">
        <v>0</v>
      </c>
      <c r="O25" s="5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-1.6299999999999999E-3</v>
      </c>
      <c r="Y25" s="29">
        <v>-1.6299999999999999E-3</v>
      </c>
      <c r="Z25" s="29">
        <v>0</v>
      </c>
      <c r="AA25" s="29">
        <v>-1.6299999999999999E-3</v>
      </c>
      <c r="AB25" s="29">
        <v>-1.6299999999999999E-3</v>
      </c>
      <c r="AC25" s="29">
        <v>-1.6299999999999999E-3</v>
      </c>
      <c r="AD25" s="138" t="e">
        <f t="shared" si="1"/>
        <v>#DIV/0!</v>
      </c>
      <c r="AE25" s="106">
        <v>1.6299999999999999E-3</v>
      </c>
      <c r="AF25" s="107"/>
      <c r="AG25" s="106">
        <v>0</v>
      </c>
      <c r="AH25" s="108"/>
      <c r="AI25" s="68"/>
      <c r="AJ25" s="68"/>
      <c r="AK25" s="133" t="e">
        <f t="shared" si="2"/>
        <v>#DIV/0!</v>
      </c>
      <c r="AL25" s="55" t="e">
        <f t="shared" si="3"/>
        <v>#DIV/0!</v>
      </c>
      <c r="AM25" s="56">
        <f t="shared" si="4"/>
        <v>-1.6299999999999999E-3</v>
      </c>
      <c r="AN25" s="54"/>
    </row>
    <row r="26" spans="1:40" outlineLevel="1" collapsed="1">
      <c r="A26" s="2" t="s">
        <v>26</v>
      </c>
      <c r="B26" s="38" t="s">
        <v>27</v>
      </c>
      <c r="C26" s="39"/>
      <c r="D26" s="40"/>
      <c r="E26" s="39"/>
      <c r="F26" s="39"/>
      <c r="G26" s="39"/>
      <c r="H26" s="39"/>
      <c r="I26" s="39"/>
      <c r="J26" s="39"/>
      <c r="K26" s="39"/>
      <c r="L26" s="39"/>
      <c r="M26" s="41">
        <v>0</v>
      </c>
      <c r="N26" s="41">
        <v>625</v>
      </c>
      <c r="O26" s="41">
        <v>25</v>
      </c>
      <c r="P26" s="102">
        <f>P27+P31+P35</f>
        <v>656886.52</v>
      </c>
      <c r="Q26" s="102">
        <f t="shared" ref="Q26:AB26" si="9">Q27+Q31+Q35</f>
        <v>650</v>
      </c>
      <c r="R26" s="102">
        <f t="shared" si="9"/>
        <v>650</v>
      </c>
      <c r="S26" s="102">
        <f t="shared" si="9"/>
        <v>0</v>
      </c>
      <c r="T26" s="102">
        <f t="shared" si="9"/>
        <v>0</v>
      </c>
      <c r="U26" s="102">
        <f t="shared" si="9"/>
        <v>0</v>
      </c>
      <c r="V26" s="102">
        <f t="shared" si="9"/>
        <v>0</v>
      </c>
      <c r="W26" s="102">
        <f t="shared" si="9"/>
        <v>0</v>
      </c>
      <c r="X26" s="102">
        <f t="shared" si="9"/>
        <v>707.75594999999998</v>
      </c>
      <c r="Y26" s="102">
        <f t="shared" si="9"/>
        <v>707.75594999999998</v>
      </c>
      <c r="Z26" s="102">
        <f t="shared" si="9"/>
        <v>0</v>
      </c>
      <c r="AA26" s="102">
        <f t="shared" si="9"/>
        <v>707.75594999999998</v>
      </c>
      <c r="AB26" s="102">
        <f t="shared" si="9"/>
        <v>373976.45</v>
      </c>
      <c r="AC26" s="102">
        <v>707.75594999999998</v>
      </c>
      <c r="AD26" s="165">
        <f t="shared" si="1"/>
        <v>0.5693166758849002</v>
      </c>
      <c r="AE26" s="102">
        <v>-57.755949999999999</v>
      </c>
      <c r="AF26" s="103">
        <v>1.0888553076923078</v>
      </c>
      <c r="AG26" s="102">
        <v>0</v>
      </c>
      <c r="AH26" s="104"/>
      <c r="AI26" s="105">
        <f>AI27+AI31+AI35</f>
        <v>257326.19</v>
      </c>
      <c r="AJ26" s="105">
        <f>AJ27+AJ31+AJ35</f>
        <v>623231.44999999995</v>
      </c>
      <c r="AK26" s="166">
        <f t="shared" si="2"/>
        <v>1.0540009173157101</v>
      </c>
      <c r="AL26" s="66">
        <f t="shared" si="3"/>
        <v>1.4533167028198724</v>
      </c>
      <c r="AM26" s="67">
        <f t="shared" si="4"/>
        <v>116650.26000000001</v>
      </c>
      <c r="AN26" s="146">
        <f>AB26/AB13</f>
        <v>0.49087209825295097</v>
      </c>
    </row>
    <row r="27" spans="1:40" ht="51" outlineLevel="2">
      <c r="A27" s="2" t="s">
        <v>28</v>
      </c>
      <c r="B27" s="3" t="s">
        <v>29</v>
      </c>
      <c r="C27" s="2"/>
      <c r="D27" s="4"/>
      <c r="E27" s="2"/>
      <c r="F27" s="2"/>
      <c r="G27" s="2"/>
      <c r="H27" s="2"/>
      <c r="I27" s="2"/>
      <c r="J27" s="2"/>
      <c r="K27" s="2"/>
      <c r="L27" s="2"/>
      <c r="M27" s="5">
        <v>0</v>
      </c>
      <c r="N27" s="5">
        <v>65</v>
      </c>
      <c r="O27" s="5">
        <v>0</v>
      </c>
      <c r="P27" s="29">
        <v>78516.59</v>
      </c>
      <c r="Q27" s="29">
        <v>65</v>
      </c>
      <c r="R27" s="29">
        <v>65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84.152209999999997</v>
      </c>
      <c r="Y27" s="29">
        <v>84.152209999999997</v>
      </c>
      <c r="Z27" s="29">
        <v>0</v>
      </c>
      <c r="AA27" s="29">
        <v>84.152209999999997</v>
      </c>
      <c r="AB27" s="29">
        <v>40590.410000000003</v>
      </c>
      <c r="AC27" s="29">
        <v>84.152209999999997</v>
      </c>
      <c r="AD27" s="138">
        <f t="shared" si="1"/>
        <v>0.51696603227419846</v>
      </c>
      <c r="AE27" s="106">
        <v>-19.15221</v>
      </c>
      <c r="AF27" s="107">
        <v>1.2946493846153846</v>
      </c>
      <c r="AG27" s="106">
        <v>0</v>
      </c>
      <c r="AH27" s="108"/>
      <c r="AI27" s="29">
        <v>24711.19</v>
      </c>
      <c r="AJ27" s="68">
        <v>88343.96</v>
      </c>
      <c r="AK27" s="133">
        <f t="shared" si="2"/>
        <v>0.88876013708237656</v>
      </c>
      <c r="AL27" s="55">
        <f t="shared" si="3"/>
        <v>1.6425922830911828</v>
      </c>
      <c r="AM27" s="56">
        <f t="shared" si="4"/>
        <v>15879.220000000005</v>
      </c>
      <c r="AN27" s="54">
        <f>AB27/AB13</f>
        <v>5.3277952998504491E-2</v>
      </c>
    </row>
    <row r="28" spans="1:40" ht="51" hidden="1" outlineLevel="3">
      <c r="A28" s="2" t="s">
        <v>30</v>
      </c>
      <c r="B28" s="3" t="s">
        <v>31</v>
      </c>
      <c r="C28" s="2"/>
      <c r="D28" s="4"/>
      <c r="E28" s="2"/>
      <c r="F28" s="2"/>
      <c r="G28" s="2"/>
      <c r="H28" s="2"/>
      <c r="I28" s="2"/>
      <c r="J28" s="2"/>
      <c r="K28" s="2"/>
      <c r="L28" s="2"/>
      <c r="M28" s="5">
        <v>0</v>
      </c>
      <c r="N28" s="5">
        <v>65</v>
      </c>
      <c r="O28" s="5">
        <v>0</v>
      </c>
      <c r="P28" s="29"/>
      <c r="Q28" s="29">
        <v>65</v>
      </c>
      <c r="R28" s="29">
        <v>65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/>
      <c r="AC28" s="29">
        <v>0</v>
      </c>
      <c r="AD28" s="138" t="e">
        <f t="shared" si="1"/>
        <v>#DIV/0!</v>
      </c>
      <c r="AE28" s="106">
        <v>65</v>
      </c>
      <c r="AF28" s="107">
        <v>0</v>
      </c>
      <c r="AG28" s="106">
        <v>0</v>
      </c>
      <c r="AH28" s="108"/>
      <c r="AI28" s="29"/>
      <c r="AJ28" s="68"/>
      <c r="AK28" s="133" t="e">
        <f t="shared" si="2"/>
        <v>#DIV/0!</v>
      </c>
      <c r="AL28" s="55" t="e">
        <f t="shared" si="3"/>
        <v>#DIV/0!</v>
      </c>
      <c r="AM28" s="56">
        <f t="shared" si="4"/>
        <v>0</v>
      </c>
      <c r="AN28" s="54"/>
    </row>
    <row r="29" spans="1:40" hidden="1" outlineLevel="3">
      <c r="A29" s="2" t="s">
        <v>32</v>
      </c>
      <c r="B29" s="3">
        <v>1.8210601030101E+19</v>
      </c>
      <c r="C29" s="2"/>
      <c r="D29" s="4"/>
      <c r="E29" s="2"/>
      <c r="F29" s="2"/>
      <c r="G29" s="2"/>
      <c r="H29" s="2"/>
      <c r="I29" s="2"/>
      <c r="J29" s="2"/>
      <c r="K29" s="2"/>
      <c r="L29" s="2"/>
      <c r="M29" s="5">
        <v>0</v>
      </c>
      <c r="N29" s="5">
        <v>0</v>
      </c>
      <c r="O29" s="5">
        <v>0</v>
      </c>
      <c r="P29" s="29"/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83.436539999999994</v>
      </c>
      <c r="Y29" s="29">
        <v>83.436539999999994</v>
      </c>
      <c r="Z29" s="29">
        <v>0</v>
      </c>
      <c r="AA29" s="29">
        <v>83.436539999999994</v>
      </c>
      <c r="AB29" s="29"/>
      <c r="AC29" s="29">
        <v>83.436539999999994</v>
      </c>
      <c r="AD29" s="138" t="e">
        <f t="shared" si="1"/>
        <v>#DIV/0!</v>
      </c>
      <c r="AE29" s="106">
        <v>-83.436539999999994</v>
      </c>
      <c r="AF29" s="107"/>
      <c r="AG29" s="106">
        <v>0</v>
      </c>
      <c r="AH29" s="108"/>
      <c r="AI29" s="29"/>
      <c r="AJ29" s="68"/>
      <c r="AK29" s="133" t="e">
        <f t="shared" si="2"/>
        <v>#DIV/0!</v>
      </c>
      <c r="AL29" s="55" t="e">
        <f t="shared" si="3"/>
        <v>#DIV/0!</v>
      </c>
      <c r="AM29" s="56">
        <f t="shared" si="4"/>
        <v>0</v>
      </c>
      <c r="AN29" s="54"/>
    </row>
    <row r="30" spans="1:40" hidden="1" outlineLevel="3">
      <c r="A30" s="2" t="s">
        <v>33</v>
      </c>
      <c r="B30" s="3">
        <v>1.82106010301021E+19</v>
      </c>
      <c r="C30" s="2"/>
      <c r="D30" s="4"/>
      <c r="E30" s="2"/>
      <c r="F30" s="2"/>
      <c r="G30" s="2"/>
      <c r="H30" s="2"/>
      <c r="I30" s="2"/>
      <c r="J30" s="2"/>
      <c r="K30" s="2"/>
      <c r="L30" s="2"/>
      <c r="M30" s="5">
        <v>0</v>
      </c>
      <c r="N30" s="5">
        <v>0</v>
      </c>
      <c r="O30" s="5">
        <v>0</v>
      </c>
      <c r="P30" s="29"/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0.71567000000000003</v>
      </c>
      <c r="Y30" s="29">
        <v>0.71567000000000003</v>
      </c>
      <c r="Z30" s="29">
        <v>0</v>
      </c>
      <c r="AA30" s="29">
        <v>0.71567000000000003</v>
      </c>
      <c r="AB30" s="29"/>
      <c r="AC30" s="29">
        <v>0.71567000000000003</v>
      </c>
      <c r="AD30" s="138" t="e">
        <f t="shared" si="1"/>
        <v>#DIV/0!</v>
      </c>
      <c r="AE30" s="106">
        <v>-0.71567000000000003</v>
      </c>
      <c r="AF30" s="107"/>
      <c r="AG30" s="106">
        <v>0</v>
      </c>
      <c r="AH30" s="108"/>
      <c r="AI30" s="29"/>
      <c r="AJ30" s="68"/>
      <c r="AK30" s="133" t="e">
        <f t="shared" si="2"/>
        <v>#DIV/0!</v>
      </c>
      <c r="AL30" s="55" t="e">
        <f t="shared" si="3"/>
        <v>#DIV/0!</v>
      </c>
      <c r="AM30" s="56">
        <f t="shared" si="4"/>
        <v>0</v>
      </c>
      <c r="AN30" s="54"/>
    </row>
    <row r="31" spans="1:40" ht="38.25" outlineLevel="2" collapsed="1">
      <c r="A31" s="2" t="s">
        <v>34</v>
      </c>
      <c r="B31" s="3" t="s">
        <v>35</v>
      </c>
      <c r="C31" s="2"/>
      <c r="D31" s="4"/>
      <c r="E31" s="2"/>
      <c r="F31" s="2"/>
      <c r="G31" s="2"/>
      <c r="H31" s="2"/>
      <c r="I31" s="2"/>
      <c r="J31" s="2"/>
      <c r="K31" s="2"/>
      <c r="L31" s="2"/>
      <c r="M31" s="5">
        <v>0</v>
      </c>
      <c r="N31" s="5">
        <v>325</v>
      </c>
      <c r="O31" s="5">
        <v>25</v>
      </c>
      <c r="P31" s="29">
        <v>348594.49</v>
      </c>
      <c r="Q31" s="29">
        <v>350</v>
      </c>
      <c r="R31" s="29">
        <v>350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391.88364000000001</v>
      </c>
      <c r="Y31" s="29">
        <v>391.88364000000001</v>
      </c>
      <c r="Z31" s="29">
        <v>0</v>
      </c>
      <c r="AA31" s="29">
        <v>391.88364000000001</v>
      </c>
      <c r="AB31" s="29">
        <v>268700</v>
      </c>
      <c r="AC31" s="29">
        <v>391.88364000000001</v>
      </c>
      <c r="AD31" s="138">
        <f t="shared" si="1"/>
        <v>0.77080965909702137</v>
      </c>
      <c r="AE31" s="106">
        <v>-41.88364</v>
      </c>
      <c r="AF31" s="107">
        <v>1.1196675428571428</v>
      </c>
      <c r="AG31" s="106">
        <v>0</v>
      </c>
      <c r="AH31" s="108"/>
      <c r="AI31" s="29">
        <v>200350.38</v>
      </c>
      <c r="AJ31" s="68">
        <v>312178.38</v>
      </c>
      <c r="AK31" s="133">
        <f t="shared" si="2"/>
        <v>1.1166516079684954</v>
      </c>
      <c r="AL31" s="55">
        <f t="shared" si="3"/>
        <v>1.3411504385467099</v>
      </c>
      <c r="AM31" s="56">
        <f t="shared" si="4"/>
        <v>68349.62</v>
      </c>
      <c r="AN31" s="54">
        <f>AB31/AB13</f>
        <v>0.35268887332495918</v>
      </c>
    </row>
    <row r="32" spans="1:40" ht="38.25" hidden="1" outlineLevel="3">
      <c r="A32" s="2" t="s">
        <v>36</v>
      </c>
      <c r="B32" s="3" t="s">
        <v>37</v>
      </c>
      <c r="C32" s="2"/>
      <c r="D32" s="4"/>
      <c r="E32" s="2"/>
      <c r="F32" s="2"/>
      <c r="G32" s="2"/>
      <c r="H32" s="2"/>
      <c r="I32" s="2"/>
      <c r="J32" s="2"/>
      <c r="K32" s="2"/>
      <c r="L32" s="2"/>
      <c r="M32" s="5">
        <v>0</v>
      </c>
      <c r="N32" s="5">
        <v>325</v>
      </c>
      <c r="O32" s="5">
        <v>25</v>
      </c>
      <c r="P32" s="29"/>
      <c r="Q32" s="29">
        <v>350</v>
      </c>
      <c r="R32" s="29">
        <v>350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/>
      <c r="AC32" s="29">
        <v>0</v>
      </c>
      <c r="AD32" s="138" t="e">
        <f t="shared" si="1"/>
        <v>#DIV/0!</v>
      </c>
      <c r="AE32" s="106">
        <v>350</v>
      </c>
      <c r="AF32" s="107">
        <v>0</v>
      </c>
      <c r="AG32" s="106">
        <v>0</v>
      </c>
      <c r="AH32" s="108"/>
      <c r="AI32" s="29"/>
      <c r="AJ32" s="68"/>
      <c r="AK32" s="133" t="e">
        <f t="shared" si="2"/>
        <v>#DIV/0!</v>
      </c>
      <c r="AL32" s="55" t="e">
        <f t="shared" si="3"/>
        <v>#DIV/0!</v>
      </c>
      <c r="AM32" s="56">
        <f t="shared" si="4"/>
        <v>0</v>
      </c>
      <c r="AN32" s="54"/>
    </row>
    <row r="33" spans="1:40" hidden="1" outlineLevel="3">
      <c r="A33" s="2" t="s">
        <v>38</v>
      </c>
      <c r="B33" s="3">
        <v>1.8210606033101001E+19</v>
      </c>
      <c r="C33" s="2"/>
      <c r="D33" s="4"/>
      <c r="E33" s="2"/>
      <c r="F33" s="2"/>
      <c r="G33" s="2"/>
      <c r="H33" s="2"/>
      <c r="I33" s="2"/>
      <c r="J33" s="2"/>
      <c r="K33" s="2"/>
      <c r="L33" s="2"/>
      <c r="M33" s="5">
        <v>0</v>
      </c>
      <c r="N33" s="5">
        <v>0</v>
      </c>
      <c r="O33" s="5">
        <v>0</v>
      </c>
      <c r="P33" s="29"/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382.36200000000002</v>
      </c>
      <c r="Y33" s="29">
        <v>382.36200000000002</v>
      </c>
      <c r="Z33" s="29">
        <v>0</v>
      </c>
      <c r="AA33" s="29">
        <v>382.36200000000002</v>
      </c>
      <c r="AB33" s="29"/>
      <c r="AC33" s="29">
        <v>382.36200000000002</v>
      </c>
      <c r="AD33" s="138" t="e">
        <f t="shared" si="1"/>
        <v>#DIV/0!</v>
      </c>
      <c r="AE33" s="106">
        <v>-382.36200000000002</v>
      </c>
      <c r="AF33" s="107"/>
      <c r="AG33" s="106">
        <v>0</v>
      </c>
      <c r="AH33" s="108"/>
      <c r="AI33" s="29"/>
      <c r="AJ33" s="68"/>
      <c r="AK33" s="133" t="e">
        <f t="shared" si="2"/>
        <v>#DIV/0!</v>
      </c>
      <c r="AL33" s="55" t="e">
        <f t="shared" si="3"/>
        <v>#DIV/0!</v>
      </c>
      <c r="AM33" s="56">
        <f t="shared" si="4"/>
        <v>0</v>
      </c>
      <c r="AN33" s="54"/>
    </row>
    <row r="34" spans="1:40" hidden="1" outlineLevel="3">
      <c r="A34" s="2" t="s">
        <v>39</v>
      </c>
      <c r="B34" s="3">
        <v>1.82106060331021E+19</v>
      </c>
      <c r="C34" s="2"/>
      <c r="D34" s="4"/>
      <c r="E34" s="2"/>
      <c r="F34" s="2"/>
      <c r="G34" s="2"/>
      <c r="H34" s="2"/>
      <c r="I34" s="2"/>
      <c r="J34" s="2"/>
      <c r="K34" s="2"/>
      <c r="L34" s="2"/>
      <c r="M34" s="5">
        <v>0</v>
      </c>
      <c r="N34" s="5">
        <v>0</v>
      </c>
      <c r="O34" s="5">
        <v>0</v>
      </c>
      <c r="P34" s="29"/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9.5216399999999997</v>
      </c>
      <c r="Y34" s="29">
        <v>9.5216399999999997</v>
      </c>
      <c r="Z34" s="29">
        <v>0</v>
      </c>
      <c r="AA34" s="29">
        <v>9.5216399999999997</v>
      </c>
      <c r="AB34" s="29"/>
      <c r="AC34" s="29">
        <v>9.5216399999999997</v>
      </c>
      <c r="AD34" s="138" t="e">
        <f t="shared" si="1"/>
        <v>#DIV/0!</v>
      </c>
      <c r="AE34" s="106">
        <v>-9.5216399999999997</v>
      </c>
      <c r="AF34" s="107"/>
      <c r="AG34" s="106">
        <v>0</v>
      </c>
      <c r="AH34" s="108"/>
      <c r="AI34" s="29"/>
      <c r="AJ34" s="68"/>
      <c r="AK34" s="133" t="e">
        <f t="shared" si="2"/>
        <v>#DIV/0!</v>
      </c>
      <c r="AL34" s="55" t="e">
        <f t="shared" si="3"/>
        <v>#DIV/0!</v>
      </c>
      <c r="AM34" s="56">
        <f t="shared" si="4"/>
        <v>0</v>
      </c>
      <c r="AN34" s="54"/>
    </row>
    <row r="35" spans="1:40" ht="38.25" outlineLevel="2" collapsed="1">
      <c r="A35" s="2" t="s">
        <v>40</v>
      </c>
      <c r="B35" s="3" t="s">
        <v>41</v>
      </c>
      <c r="C35" s="2"/>
      <c r="D35" s="4"/>
      <c r="E35" s="2"/>
      <c r="F35" s="2"/>
      <c r="G35" s="2"/>
      <c r="H35" s="2"/>
      <c r="I35" s="2"/>
      <c r="J35" s="2"/>
      <c r="K35" s="2"/>
      <c r="L35" s="2"/>
      <c r="M35" s="5">
        <v>0</v>
      </c>
      <c r="N35" s="5">
        <v>235</v>
      </c>
      <c r="O35" s="5">
        <v>0</v>
      </c>
      <c r="P35" s="29">
        <v>229775.44</v>
      </c>
      <c r="Q35" s="29">
        <v>235</v>
      </c>
      <c r="R35" s="29">
        <v>235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231.7201</v>
      </c>
      <c r="Y35" s="29">
        <v>231.7201</v>
      </c>
      <c r="Z35" s="29">
        <v>0</v>
      </c>
      <c r="AA35" s="29">
        <v>231.7201</v>
      </c>
      <c r="AB35" s="29">
        <v>64686.04</v>
      </c>
      <c r="AC35" s="29">
        <v>231.7201</v>
      </c>
      <c r="AD35" s="138">
        <f t="shared" si="1"/>
        <v>0.28151851216126494</v>
      </c>
      <c r="AE35" s="106">
        <v>3.2799</v>
      </c>
      <c r="AF35" s="107">
        <v>0.9860429787234043</v>
      </c>
      <c r="AG35" s="106">
        <v>0</v>
      </c>
      <c r="AH35" s="108"/>
      <c r="AI35" s="29">
        <v>32264.62</v>
      </c>
      <c r="AJ35" s="68">
        <v>222709.11</v>
      </c>
      <c r="AK35" s="133">
        <f t="shared" si="2"/>
        <v>1.0317289669919656</v>
      </c>
      <c r="AL35" s="55">
        <f t="shared" si="3"/>
        <v>2.0048598123889265</v>
      </c>
      <c r="AM35" s="56">
        <f t="shared" si="4"/>
        <v>32421.420000000002</v>
      </c>
      <c r="AN35" s="54">
        <f>AB35/AB13</f>
        <v>8.4905271929487325E-2</v>
      </c>
    </row>
    <row r="36" spans="1:40" ht="38.25" hidden="1" outlineLevel="3">
      <c r="A36" s="2" t="s">
        <v>42</v>
      </c>
      <c r="B36" s="3" t="s">
        <v>43</v>
      </c>
      <c r="C36" s="2"/>
      <c r="D36" s="4"/>
      <c r="E36" s="2"/>
      <c r="F36" s="2"/>
      <c r="G36" s="2"/>
      <c r="H36" s="2"/>
      <c r="I36" s="2"/>
      <c r="J36" s="2"/>
      <c r="K36" s="2"/>
      <c r="L36" s="2"/>
      <c r="M36" s="5">
        <v>0</v>
      </c>
      <c r="N36" s="5">
        <v>235</v>
      </c>
      <c r="O36" s="5">
        <v>0</v>
      </c>
      <c r="P36" s="29">
        <v>235</v>
      </c>
      <c r="Q36" s="29">
        <v>235</v>
      </c>
      <c r="R36" s="29">
        <v>235</v>
      </c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138">
        <f t="shared" si="1"/>
        <v>0</v>
      </c>
      <c r="AE36" s="106">
        <v>235</v>
      </c>
      <c r="AF36" s="107">
        <v>0</v>
      </c>
      <c r="AG36" s="106">
        <v>0</v>
      </c>
      <c r="AH36" s="108"/>
      <c r="AI36" s="68"/>
      <c r="AJ36" s="68"/>
      <c r="AK36" s="133" t="e">
        <f t="shared" si="2"/>
        <v>#DIV/0!</v>
      </c>
      <c r="AL36" s="55" t="e">
        <f t="shared" si="3"/>
        <v>#DIV/0!</v>
      </c>
      <c r="AM36" s="56">
        <f t="shared" si="4"/>
        <v>0</v>
      </c>
      <c r="AN36" s="54"/>
    </row>
    <row r="37" spans="1:40" hidden="1" outlineLevel="3">
      <c r="A37" s="2" t="s">
        <v>44</v>
      </c>
      <c r="B37" s="3">
        <v>1.8210606043101E+19</v>
      </c>
      <c r="C37" s="2"/>
      <c r="D37" s="4"/>
      <c r="E37" s="2"/>
      <c r="F37" s="2"/>
      <c r="G37" s="2"/>
      <c r="H37" s="2"/>
      <c r="I37" s="2"/>
      <c r="J37" s="2"/>
      <c r="K37" s="2"/>
      <c r="L37" s="2"/>
      <c r="M37" s="5">
        <v>0</v>
      </c>
      <c r="N37" s="5">
        <v>0</v>
      </c>
      <c r="O37" s="5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228.29643999999999</v>
      </c>
      <c r="Y37" s="29">
        <v>228.29643999999999</v>
      </c>
      <c r="Z37" s="29">
        <v>0</v>
      </c>
      <c r="AA37" s="29">
        <v>228.29643999999999</v>
      </c>
      <c r="AB37" s="29">
        <v>228.29643999999999</v>
      </c>
      <c r="AC37" s="29">
        <v>228.29643999999999</v>
      </c>
      <c r="AD37" s="138" t="e">
        <f t="shared" si="1"/>
        <v>#DIV/0!</v>
      </c>
      <c r="AE37" s="106">
        <v>-228.29643999999999</v>
      </c>
      <c r="AF37" s="107"/>
      <c r="AG37" s="106">
        <v>0</v>
      </c>
      <c r="AH37" s="108"/>
      <c r="AI37" s="68"/>
      <c r="AJ37" s="68"/>
      <c r="AK37" s="133" t="e">
        <f t="shared" si="2"/>
        <v>#DIV/0!</v>
      </c>
      <c r="AL37" s="55" t="e">
        <f t="shared" si="3"/>
        <v>#DIV/0!</v>
      </c>
      <c r="AM37" s="56">
        <f t="shared" si="4"/>
        <v>228.29643999999999</v>
      </c>
      <c r="AN37" s="54"/>
    </row>
    <row r="38" spans="1:40" hidden="1" outlineLevel="3">
      <c r="A38" s="2" t="s">
        <v>45</v>
      </c>
      <c r="B38" s="3">
        <v>1.8210606043102099E+19</v>
      </c>
      <c r="C38" s="2"/>
      <c r="D38" s="4"/>
      <c r="E38" s="2"/>
      <c r="F38" s="2"/>
      <c r="G38" s="2"/>
      <c r="H38" s="2"/>
      <c r="I38" s="2"/>
      <c r="J38" s="2"/>
      <c r="K38" s="2"/>
      <c r="L38" s="2"/>
      <c r="M38" s="5">
        <v>0</v>
      </c>
      <c r="N38" s="5">
        <v>0</v>
      </c>
      <c r="O38" s="5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3.4236599999999999</v>
      </c>
      <c r="Y38" s="29">
        <v>3.4236599999999999</v>
      </c>
      <c r="Z38" s="29">
        <v>0</v>
      </c>
      <c r="AA38" s="29">
        <v>3.4236599999999999</v>
      </c>
      <c r="AB38" s="29">
        <v>3.4236599999999999</v>
      </c>
      <c r="AC38" s="29">
        <v>3.4236599999999999</v>
      </c>
      <c r="AD38" s="138" t="e">
        <f t="shared" si="1"/>
        <v>#DIV/0!</v>
      </c>
      <c r="AE38" s="106">
        <v>-3.4236599999999999</v>
      </c>
      <c r="AF38" s="107"/>
      <c r="AG38" s="106">
        <v>0</v>
      </c>
      <c r="AH38" s="108"/>
      <c r="AI38" s="68"/>
      <c r="AJ38" s="68"/>
      <c r="AK38" s="133" t="e">
        <f t="shared" si="2"/>
        <v>#DIV/0!</v>
      </c>
      <c r="AL38" s="55" t="e">
        <f t="shared" si="3"/>
        <v>#DIV/0!</v>
      </c>
      <c r="AM38" s="56">
        <f t="shared" si="4"/>
        <v>3.4236599999999999</v>
      </c>
      <c r="AN38" s="54"/>
    </row>
    <row r="39" spans="1:40" s="7" customFormat="1" outlineLevel="3">
      <c r="A39" s="19"/>
      <c r="B39" s="30" t="s">
        <v>62</v>
      </c>
      <c r="C39" s="31"/>
      <c r="D39" s="32"/>
      <c r="E39" s="31"/>
      <c r="F39" s="31"/>
      <c r="G39" s="31"/>
      <c r="H39" s="31"/>
      <c r="I39" s="31"/>
      <c r="J39" s="31"/>
      <c r="K39" s="31"/>
      <c r="L39" s="31"/>
      <c r="M39" s="33"/>
      <c r="N39" s="33"/>
      <c r="O39" s="33"/>
      <c r="P39" s="109">
        <f>P40+P42+P44</f>
        <v>297160.63</v>
      </c>
      <c r="Q39" s="109">
        <f t="shared" ref="Q39:AB39" si="10">Q40+Q42+Q44</f>
        <v>265</v>
      </c>
      <c r="R39" s="109">
        <f t="shared" si="10"/>
        <v>265</v>
      </c>
      <c r="S39" s="109">
        <f t="shared" si="10"/>
        <v>0</v>
      </c>
      <c r="T39" s="109">
        <f t="shared" si="10"/>
        <v>0</v>
      </c>
      <c r="U39" s="109">
        <f t="shared" si="10"/>
        <v>0</v>
      </c>
      <c r="V39" s="109">
        <f t="shared" si="10"/>
        <v>0</v>
      </c>
      <c r="W39" s="109">
        <f t="shared" si="10"/>
        <v>0</v>
      </c>
      <c r="X39" s="109">
        <f t="shared" si="10"/>
        <v>393.89896999999996</v>
      </c>
      <c r="Y39" s="109">
        <f t="shared" si="10"/>
        <v>393.89896999999996</v>
      </c>
      <c r="Z39" s="109">
        <f t="shared" si="10"/>
        <v>0</v>
      </c>
      <c r="AA39" s="109">
        <f t="shared" si="10"/>
        <v>393.89896999999996</v>
      </c>
      <c r="AB39" s="109">
        <f t="shared" si="10"/>
        <v>283928.7</v>
      </c>
      <c r="AC39" s="109"/>
      <c r="AD39" s="161">
        <f t="shared" si="1"/>
        <v>0.95547212966939798</v>
      </c>
      <c r="AE39" s="109"/>
      <c r="AF39" s="110"/>
      <c r="AG39" s="109"/>
      <c r="AH39" s="111"/>
      <c r="AI39" s="112">
        <f>AI40+AI42+AI44</f>
        <v>207427.03</v>
      </c>
      <c r="AJ39" s="112">
        <f>AJ40+AJ42+AJ44</f>
        <v>280089.15000000002</v>
      </c>
      <c r="AK39" s="147">
        <f t="shared" si="2"/>
        <v>1.0609501653312883</v>
      </c>
      <c r="AL39" s="113">
        <f t="shared" si="3"/>
        <v>1.3688124445497774</v>
      </c>
      <c r="AM39" s="114">
        <f t="shared" si="4"/>
        <v>76501.670000000013</v>
      </c>
      <c r="AN39" s="147">
        <f>AN40+AN42+AN44</f>
        <v>1</v>
      </c>
    </row>
    <row r="40" spans="1:40" ht="51" outlineLevel="1">
      <c r="A40" s="2" t="s">
        <v>46</v>
      </c>
      <c r="B40" s="10" t="s">
        <v>47</v>
      </c>
      <c r="C40" s="11"/>
      <c r="D40" s="12"/>
      <c r="E40" s="11"/>
      <c r="F40" s="11"/>
      <c r="G40" s="11"/>
      <c r="H40" s="11"/>
      <c r="I40" s="11"/>
      <c r="J40" s="11"/>
      <c r="K40" s="11"/>
      <c r="L40" s="11"/>
      <c r="M40" s="13">
        <v>0</v>
      </c>
      <c r="N40" s="13">
        <v>350</v>
      </c>
      <c r="O40" s="13">
        <v>-235</v>
      </c>
      <c r="P40" s="115">
        <v>148128.54</v>
      </c>
      <c r="Q40" s="115">
        <v>115</v>
      </c>
      <c r="R40" s="115">
        <v>115</v>
      </c>
      <c r="S40" s="115">
        <v>0</v>
      </c>
      <c r="T40" s="115">
        <v>0</v>
      </c>
      <c r="U40" s="115">
        <v>0</v>
      </c>
      <c r="V40" s="115">
        <v>0</v>
      </c>
      <c r="W40" s="115">
        <v>0</v>
      </c>
      <c r="X40" s="115">
        <v>239.33593999999999</v>
      </c>
      <c r="Y40" s="115">
        <v>239.33593999999999</v>
      </c>
      <c r="Z40" s="115">
        <v>0</v>
      </c>
      <c r="AA40" s="115">
        <v>239.33593999999999</v>
      </c>
      <c r="AB40" s="115">
        <v>154064.48000000001</v>
      </c>
      <c r="AC40" s="115">
        <v>239.33593999999999</v>
      </c>
      <c r="AD40" s="162">
        <f t="shared" si="1"/>
        <v>1.040072898848527</v>
      </c>
      <c r="AE40" s="115">
        <v>-124.33593999999999</v>
      </c>
      <c r="AF40" s="116">
        <v>2.0811820869565216</v>
      </c>
      <c r="AG40" s="115">
        <v>0</v>
      </c>
      <c r="AH40" s="117"/>
      <c r="AI40" s="115">
        <v>153550.15</v>
      </c>
      <c r="AJ40" s="118">
        <v>203526.39</v>
      </c>
      <c r="AK40" s="163">
        <f t="shared" si="2"/>
        <v>0.72780999063561236</v>
      </c>
      <c r="AL40" s="119">
        <f t="shared" si="3"/>
        <v>1.0033495896943116</v>
      </c>
      <c r="AM40" s="120">
        <f t="shared" si="4"/>
        <v>514.3300000000163</v>
      </c>
      <c r="AN40" s="131">
        <f>AB40/AB39</f>
        <v>0.54261679076472369</v>
      </c>
    </row>
    <row r="41" spans="1:40" ht="76.5" hidden="1" outlineLevel="3">
      <c r="A41" s="2" t="s">
        <v>48</v>
      </c>
      <c r="B41" s="10" t="s">
        <v>49</v>
      </c>
      <c r="C41" s="11"/>
      <c r="D41" s="12"/>
      <c r="E41" s="11"/>
      <c r="F41" s="11"/>
      <c r="G41" s="11"/>
      <c r="H41" s="11"/>
      <c r="I41" s="11"/>
      <c r="J41" s="11"/>
      <c r="K41" s="11"/>
      <c r="L41" s="11"/>
      <c r="M41" s="13">
        <v>0</v>
      </c>
      <c r="N41" s="13">
        <v>50</v>
      </c>
      <c r="O41" s="13">
        <v>-35</v>
      </c>
      <c r="P41" s="115"/>
      <c r="Q41" s="115">
        <v>15</v>
      </c>
      <c r="R41" s="115">
        <v>15</v>
      </c>
      <c r="S41" s="115">
        <v>0</v>
      </c>
      <c r="T41" s="115">
        <v>0</v>
      </c>
      <c r="U41" s="115">
        <v>0</v>
      </c>
      <c r="V41" s="115">
        <v>0</v>
      </c>
      <c r="W41" s="115">
        <v>0</v>
      </c>
      <c r="X41" s="115">
        <v>30.15418</v>
      </c>
      <c r="Y41" s="115">
        <v>30.15418</v>
      </c>
      <c r="Z41" s="115">
        <v>0</v>
      </c>
      <c r="AA41" s="115">
        <v>30.15418</v>
      </c>
      <c r="AB41" s="115"/>
      <c r="AC41" s="115">
        <v>30.15418</v>
      </c>
      <c r="AD41" s="162" t="e">
        <f t="shared" si="1"/>
        <v>#DIV/0!</v>
      </c>
      <c r="AE41" s="115">
        <v>-15.15418</v>
      </c>
      <c r="AF41" s="116">
        <v>2.0102786666666668</v>
      </c>
      <c r="AG41" s="115">
        <v>0</v>
      </c>
      <c r="AH41" s="117"/>
      <c r="AI41" s="115"/>
      <c r="AJ41" s="118"/>
      <c r="AK41" s="163" t="e">
        <f t="shared" si="2"/>
        <v>#DIV/0!</v>
      </c>
      <c r="AL41" s="119" t="e">
        <f t="shared" si="3"/>
        <v>#DIV/0!</v>
      </c>
      <c r="AM41" s="120">
        <f t="shared" si="4"/>
        <v>0</v>
      </c>
      <c r="AN41" s="131"/>
    </row>
    <row r="42" spans="1:40" ht="25.5" outlineLevel="1" collapsed="1">
      <c r="A42" s="2" t="s">
        <v>50</v>
      </c>
      <c r="B42" s="10" t="s">
        <v>51</v>
      </c>
      <c r="C42" s="11"/>
      <c r="D42" s="12"/>
      <c r="E42" s="11"/>
      <c r="F42" s="11"/>
      <c r="G42" s="11"/>
      <c r="H42" s="11"/>
      <c r="I42" s="11"/>
      <c r="J42" s="11"/>
      <c r="K42" s="11"/>
      <c r="L42" s="11"/>
      <c r="M42" s="13">
        <v>0</v>
      </c>
      <c r="N42" s="13">
        <v>150</v>
      </c>
      <c r="O42" s="13">
        <v>0</v>
      </c>
      <c r="P42" s="115">
        <v>137232.09</v>
      </c>
      <c r="Q42" s="115">
        <v>150</v>
      </c>
      <c r="R42" s="115">
        <v>150</v>
      </c>
      <c r="S42" s="115">
        <v>0</v>
      </c>
      <c r="T42" s="115">
        <v>0</v>
      </c>
      <c r="U42" s="115">
        <v>0</v>
      </c>
      <c r="V42" s="115">
        <v>0</v>
      </c>
      <c r="W42" s="115">
        <v>0</v>
      </c>
      <c r="X42" s="115">
        <v>154.56303</v>
      </c>
      <c r="Y42" s="115">
        <v>154.56303</v>
      </c>
      <c r="Z42" s="115">
        <v>0</v>
      </c>
      <c r="AA42" s="115">
        <v>154.56303</v>
      </c>
      <c r="AB42" s="115">
        <v>118064.22</v>
      </c>
      <c r="AC42" s="115">
        <v>154.56303</v>
      </c>
      <c r="AD42" s="162">
        <f t="shared" si="1"/>
        <v>0.86032516155660099</v>
      </c>
      <c r="AE42" s="115">
        <v>-4.5630300000000004</v>
      </c>
      <c r="AF42" s="116">
        <v>1.0304202</v>
      </c>
      <c r="AG42" s="115">
        <v>0</v>
      </c>
      <c r="AH42" s="117"/>
      <c r="AI42" s="115">
        <v>29583.31</v>
      </c>
      <c r="AJ42" s="118">
        <v>52269.19</v>
      </c>
      <c r="AK42" s="163">
        <f t="shared" si="2"/>
        <v>2.6254872134043015</v>
      </c>
      <c r="AL42" s="119">
        <f t="shared" si="3"/>
        <v>3.9909063590247338</v>
      </c>
      <c r="AM42" s="120">
        <f t="shared" si="4"/>
        <v>88480.91</v>
      </c>
      <c r="AN42" s="131">
        <f>AB42/AB39</f>
        <v>0.41582347962710353</v>
      </c>
    </row>
    <row r="43" spans="1:40" ht="38.25" hidden="1" outlineLevel="3">
      <c r="A43" s="2" t="s">
        <v>52</v>
      </c>
      <c r="B43" s="14" t="s">
        <v>53</v>
      </c>
      <c r="C43" s="15"/>
      <c r="D43" s="16"/>
      <c r="E43" s="15"/>
      <c r="F43" s="15"/>
      <c r="G43" s="15"/>
      <c r="H43" s="15"/>
      <c r="I43" s="15"/>
      <c r="J43" s="15"/>
      <c r="K43" s="15"/>
      <c r="L43" s="15"/>
      <c r="M43" s="17">
        <v>0</v>
      </c>
      <c r="N43" s="17">
        <v>150</v>
      </c>
      <c r="O43" s="17">
        <v>0</v>
      </c>
      <c r="P43" s="18"/>
      <c r="Q43" s="18">
        <v>150</v>
      </c>
      <c r="R43" s="18">
        <v>150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154.56303</v>
      </c>
      <c r="Y43" s="18">
        <v>154.56303</v>
      </c>
      <c r="Z43" s="18">
        <v>0</v>
      </c>
      <c r="AA43" s="18">
        <v>154.56303</v>
      </c>
      <c r="AB43" s="18"/>
      <c r="AC43" s="18">
        <v>154.56303</v>
      </c>
      <c r="AD43" s="162" t="e">
        <f t="shared" si="1"/>
        <v>#DIV/0!</v>
      </c>
      <c r="AE43" s="63">
        <v>-4.5630300000000004</v>
      </c>
      <c r="AF43" s="64">
        <v>1.0304202</v>
      </c>
      <c r="AG43" s="63">
        <v>0</v>
      </c>
      <c r="AH43" s="65"/>
      <c r="AI43" s="18">
        <v>154.56303</v>
      </c>
      <c r="AJ43" s="121"/>
      <c r="AK43" s="163" t="e">
        <f t="shared" si="2"/>
        <v>#DIV/0!</v>
      </c>
      <c r="AL43" s="119">
        <f t="shared" si="3"/>
        <v>0</v>
      </c>
      <c r="AM43" s="120">
        <f t="shared" si="4"/>
        <v>-154.56303</v>
      </c>
      <c r="AN43" s="134"/>
    </row>
    <row r="44" spans="1:40" outlineLevel="3">
      <c r="A44" s="2"/>
      <c r="B44" s="59" t="s">
        <v>66</v>
      </c>
      <c r="C44" s="60"/>
      <c r="D44" s="61"/>
      <c r="E44" s="60"/>
      <c r="F44" s="60"/>
      <c r="G44" s="60"/>
      <c r="H44" s="60"/>
      <c r="I44" s="60"/>
      <c r="J44" s="60"/>
      <c r="K44" s="60"/>
      <c r="L44" s="60"/>
      <c r="M44" s="62"/>
      <c r="N44" s="62"/>
      <c r="O44" s="62"/>
      <c r="P44" s="122">
        <f>P45</f>
        <v>11800</v>
      </c>
      <c r="Q44" s="122">
        <f t="shared" ref="Q44:AB44" si="11">Q45</f>
        <v>0</v>
      </c>
      <c r="R44" s="122">
        <f t="shared" si="11"/>
        <v>0</v>
      </c>
      <c r="S44" s="122">
        <f t="shared" si="11"/>
        <v>0</v>
      </c>
      <c r="T44" s="122">
        <f t="shared" si="11"/>
        <v>0</v>
      </c>
      <c r="U44" s="122">
        <f t="shared" si="11"/>
        <v>0</v>
      </c>
      <c r="V44" s="122">
        <f t="shared" si="11"/>
        <v>0</v>
      </c>
      <c r="W44" s="122">
        <f t="shared" si="11"/>
        <v>0</v>
      </c>
      <c r="X44" s="122">
        <f t="shared" si="11"/>
        <v>0</v>
      </c>
      <c r="Y44" s="122">
        <f t="shared" si="11"/>
        <v>0</v>
      </c>
      <c r="Z44" s="122">
        <f t="shared" si="11"/>
        <v>0</v>
      </c>
      <c r="AA44" s="122">
        <f t="shared" si="11"/>
        <v>0</v>
      </c>
      <c r="AB44" s="122">
        <f t="shared" si="11"/>
        <v>11800</v>
      </c>
      <c r="AC44" s="123"/>
      <c r="AD44" s="162">
        <f t="shared" si="1"/>
        <v>1</v>
      </c>
      <c r="AE44" s="124"/>
      <c r="AF44" s="125"/>
      <c r="AG44" s="124"/>
      <c r="AH44" s="125"/>
      <c r="AI44" s="122">
        <f>AI45</f>
        <v>24293.57</v>
      </c>
      <c r="AJ44" s="122">
        <f>AJ45</f>
        <v>24293.57</v>
      </c>
      <c r="AK44" s="163">
        <f t="shared" si="2"/>
        <v>0.48572523511365356</v>
      </c>
      <c r="AL44" s="119">
        <f t="shared" si="3"/>
        <v>0.48572523511365356</v>
      </c>
      <c r="AM44" s="120">
        <f>AB44-AI44</f>
        <v>-12493.57</v>
      </c>
      <c r="AN44" s="131">
        <f>AB44/AB39</f>
        <v>4.1559729608172752E-2</v>
      </c>
    </row>
    <row r="45" spans="1:40" s="157" customFormat="1" ht="25.5" outlineLevel="3">
      <c r="A45" s="149"/>
      <c r="B45" s="167" t="s">
        <v>71</v>
      </c>
      <c r="C45" s="150"/>
      <c r="D45" s="151"/>
      <c r="E45" s="150"/>
      <c r="F45" s="150"/>
      <c r="G45" s="150"/>
      <c r="H45" s="150"/>
      <c r="I45" s="150"/>
      <c r="J45" s="150"/>
      <c r="K45" s="150"/>
      <c r="L45" s="150"/>
      <c r="M45" s="152"/>
      <c r="N45" s="152"/>
      <c r="O45" s="152"/>
      <c r="P45" s="123">
        <v>11800</v>
      </c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>
        <v>11800</v>
      </c>
      <c r="AC45" s="123"/>
      <c r="AD45" s="138">
        <f t="shared" si="1"/>
        <v>1</v>
      </c>
      <c r="AE45" s="123"/>
      <c r="AF45" s="153"/>
      <c r="AG45" s="123"/>
      <c r="AH45" s="153"/>
      <c r="AI45" s="123">
        <v>24293.57</v>
      </c>
      <c r="AJ45" s="154">
        <v>24293.57</v>
      </c>
      <c r="AK45" s="133">
        <f t="shared" si="2"/>
        <v>0.48572523511365356</v>
      </c>
      <c r="AL45" s="168">
        <f t="shared" si="3"/>
        <v>0.48572523511365356</v>
      </c>
      <c r="AM45" s="155">
        <f>AB45-AI45</f>
        <v>-12493.57</v>
      </c>
      <c r="AN45" s="156"/>
    </row>
    <row r="46" spans="1:40" ht="27" customHeight="1">
      <c r="A46" s="51"/>
      <c r="B46" s="8" t="s">
        <v>57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126">
        <f>P13/P12</f>
        <v>0.81271748676173028</v>
      </c>
      <c r="Q46" s="126">
        <f t="shared" ref="Q46:AI46" si="12">Q13/Q12</f>
        <v>0.81870400041595459</v>
      </c>
      <c r="R46" s="126">
        <f t="shared" si="12"/>
        <v>0.81870400041595459</v>
      </c>
      <c r="S46" s="126" t="e">
        <f t="shared" si="12"/>
        <v>#DIV/0!</v>
      </c>
      <c r="T46" s="126" t="e">
        <f t="shared" si="12"/>
        <v>#DIV/0!</v>
      </c>
      <c r="U46" s="126" t="e">
        <f t="shared" si="12"/>
        <v>#DIV/0!</v>
      </c>
      <c r="V46" s="126" t="e">
        <f t="shared" si="12"/>
        <v>#DIV/0!</v>
      </c>
      <c r="W46" s="126" t="e">
        <f t="shared" si="12"/>
        <v>#DIV/0!</v>
      </c>
      <c r="X46" s="126">
        <f t="shared" si="12"/>
        <v>0.76024891401421379</v>
      </c>
      <c r="Y46" s="126">
        <f t="shared" si="12"/>
        <v>0.76024891401421379</v>
      </c>
      <c r="Z46" s="126" t="e">
        <f t="shared" si="12"/>
        <v>#DIV/0!</v>
      </c>
      <c r="AA46" s="126">
        <f t="shared" si="12"/>
        <v>0.76024891401421379</v>
      </c>
      <c r="AB46" s="126">
        <f t="shared" si="12"/>
        <v>0.728503138569915</v>
      </c>
      <c r="AC46" s="126">
        <f t="shared" si="12"/>
        <v>0.76024891401421379</v>
      </c>
      <c r="AD46" s="139"/>
      <c r="AE46" s="126">
        <f t="shared" si="12"/>
        <v>0.28883986068432582</v>
      </c>
      <c r="AF46" s="126">
        <f t="shared" si="12"/>
        <v>1.8496178569491553</v>
      </c>
      <c r="AG46" s="126" t="e">
        <f t="shared" si="12"/>
        <v>#DIV/0!</v>
      </c>
      <c r="AH46" s="126" t="e">
        <f t="shared" si="12"/>
        <v>#DIV/0!</v>
      </c>
      <c r="AI46" s="126">
        <f t="shared" si="12"/>
        <v>0.76824935640317049</v>
      </c>
      <c r="AJ46" s="126"/>
      <c r="AK46" s="142"/>
      <c r="AL46" s="128"/>
      <c r="AM46" s="127"/>
      <c r="AN46" s="148"/>
    </row>
    <row r="47" spans="1:40" ht="26.25">
      <c r="A47" s="52"/>
      <c r="B47" s="8" t="s">
        <v>58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126">
        <f>P39/P12</f>
        <v>0.18728251323826983</v>
      </c>
      <c r="Q47" s="126">
        <f t="shared" ref="Q47:AI47" si="13">Q39/Q12</f>
        <v>0.18129599958404541</v>
      </c>
      <c r="R47" s="126">
        <f t="shared" si="13"/>
        <v>0.18129599958404541</v>
      </c>
      <c r="S47" s="126" t="e">
        <f t="shared" si="13"/>
        <v>#DIV/0!</v>
      </c>
      <c r="T47" s="126" t="e">
        <f t="shared" si="13"/>
        <v>#DIV/0!</v>
      </c>
      <c r="U47" s="126" t="e">
        <f t="shared" si="13"/>
        <v>#DIV/0!</v>
      </c>
      <c r="V47" s="126" t="e">
        <f t="shared" si="13"/>
        <v>#DIV/0!</v>
      </c>
      <c r="W47" s="126" t="e">
        <f t="shared" si="13"/>
        <v>#DIV/0!</v>
      </c>
      <c r="X47" s="126">
        <f t="shared" si="13"/>
        <v>0.23975108598578623</v>
      </c>
      <c r="Y47" s="126">
        <f t="shared" si="13"/>
        <v>0.23975108598578623</v>
      </c>
      <c r="Z47" s="126" t="e">
        <f t="shared" si="13"/>
        <v>#DIV/0!</v>
      </c>
      <c r="AA47" s="126">
        <f t="shared" si="13"/>
        <v>0.23975108598578623</v>
      </c>
      <c r="AB47" s="126">
        <f t="shared" si="13"/>
        <v>0.27149686143008506</v>
      </c>
      <c r="AC47" s="126">
        <f t="shared" si="13"/>
        <v>0</v>
      </c>
      <c r="AD47" s="139"/>
      <c r="AE47" s="126">
        <f t="shared" si="13"/>
        <v>0</v>
      </c>
      <c r="AF47" s="126">
        <f t="shared" si="13"/>
        <v>0</v>
      </c>
      <c r="AG47" s="126" t="e">
        <f t="shared" si="13"/>
        <v>#DIV/0!</v>
      </c>
      <c r="AH47" s="126" t="e">
        <f t="shared" si="13"/>
        <v>#DIV/0!</v>
      </c>
      <c r="AI47" s="126">
        <f t="shared" si="13"/>
        <v>0.23175064359682954</v>
      </c>
      <c r="AJ47" s="126"/>
      <c r="AK47" s="142"/>
      <c r="AL47" s="128"/>
      <c r="AM47" s="127"/>
      <c r="AN47" s="148"/>
    </row>
  </sheetData>
  <mergeCells count="32">
    <mergeCell ref="A1:AH1"/>
    <mergeCell ref="A2:AH2"/>
    <mergeCell ref="A3:AH3"/>
    <mergeCell ref="A6:AH6"/>
    <mergeCell ref="A7:A8"/>
    <mergeCell ref="B7:B8"/>
    <mergeCell ref="C7:C8"/>
    <mergeCell ref="D7:F7"/>
    <mergeCell ref="G7:I7"/>
    <mergeCell ref="J7:J8"/>
    <mergeCell ref="K7:K8"/>
    <mergeCell ref="L7:L8"/>
    <mergeCell ref="M7:M8"/>
    <mergeCell ref="N7:N8"/>
    <mergeCell ref="O7:O8"/>
    <mergeCell ref="P7:P8"/>
    <mergeCell ref="AJ7:AJ8"/>
    <mergeCell ref="AI7:AI8"/>
    <mergeCell ref="AK7:AM7"/>
    <mergeCell ref="A4:AN4"/>
    <mergeCell ref="AG7:AH7"/>
    <mergeCell ref="V7:V8"/>
    <mergeCell ref="W7:Y7"/>
    <mergeCell ref="AE7:AF7"/>
    <mergeCell ref="Q7:Q8"/>
    <mergeCell ref="R7:R8"/>
    <mergeCell ref="S7:S8"/>
    <mergeCell ref="T7:T8"/>
    <mergeCell ref="U7:U8"/>
    <mergeCell ref="Z7:AB8"/>
    <mergeCell ref="AD7:AD8"/>
    <mergeCell ref="A5:AF5"/>
  </mergeCells>
  <pageMargins left="0.39374999999999999" right="0.39374999999999999" top="0.59027779999999996" bottom="0.59027779999999996" header="0.39374999999999999" footer="0.39374999999999999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INFO_ISP_INC&lt;/Code&gt;&#10;  &lt;ObjectCode&gt;SQUERY_INFO_ISP_INC&lt;/ObjectCode&gt;&#10;  &lt;DocName&gt;Исполнение бюджета по ДОХОДАМ(Аналитический отчет по исполнению доходов с произвольной группировкой)&lt;/DocName&gt;&#10;  &lt;VariantName&gt;Исполнение бюджета по ДОХОДАМ&lt;/VariantName&gt;&#10;  &lt;VariantLink&gt;42704826&lt;/VariantLink&gt;&#10;  &lt;SvodReportLink xsi:nil=&quot;true&quot; /&gt;&#10;  &lt;ReportLink&gt;221360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7E06607-7751-48B0-B05E-D4BD370BE6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Дуляпино</vt:lpstr>
      <vt:lpstr>Дуляпино!Заголовки_для_печати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K48N5\Admin</dc:creator>
  <cp:lastModifiedBy>User</cp:lastModifiedBy>
  <cp:lastPrinted>2024-10-03T07:11:09Z</cp:lastPrinted>
  <dcterms:created xsi:type="dcterms:W3CDTF">2023-03-06T07:30:47Z</dcterms:created>
  <dcterms:modified xsi:type="dcterms:W3CDTF">2024-10-16T16:27:10Z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по ДОХОДАМ(Аналитический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Исполнение бюджета по ДОХОДАМ.xlsx</vt:lpwstr>
  </property>
  <property fmtid="{D5CDD505-2E9C-101B-9397-08002B2CF9AE}" pid="4" name="Версия клиента">
    <vt:lpwstr>22.1.35.12091 (.NET 4.7.2)</vt:lpwstr>
  </property>
  <property fmtid="{D5CDD505-2E9C-101B-9397-08002B2CF9AE}" pid="5" name="Версия базы">
    <vt:lpwstr>22.1.1542.119754028</vt:lpwstr>
  </property>
  <property fmtid="{D5CDD505-2E9C-101B-9397-08002B2CF9AE}" pid="6" name="Тип сервера">
    <vt:lpwstr>MSSQL</vt:lpwstr>
  </property>
  <property fmtid="{D5CDD505-2E9C-101B-9397-08002B2CF9AE}" pid="7" name="Сервер">
    <vt:lpwstr>foserver\exp</vt:lpwstr>
  </property>
  <property fmtid="{D5CDD505-2E9C-101B-9397-08002B2CF9AE}" pid="8" name="База">
    <vt:lpwstr>base2022</vt:lpwstr>
  </property>
  <property fmtid="{D5CDD505-2E9C-101B-9397-08002B2CF9AE}" pid="9" name="Пользователь">
    <vt:lpwstr>komissarova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